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Rozpočty 2026\Santolík - ZŠ Beroun\"/>
    </mc:Choice>
  </mc:AlternateContent>
  <bookViews>
    <workbookView xWindow="0" yWindow="0" windowWidth="0" windowHeight="0"/>
  </bookViews>
  <sheets>
    <sheet name="Rekapitulace stavby" sheetId="1" r:id="rId1"/>
    <sheet name="01 - Renovace historické ..." sheetId="2" r:id="rId2"/>
    <sheet name="Seznam figur" sheetId="3" r:id="rId3"/>
    <sheet name="Pokyny pro vyplnění" sheetId="4" r:id="rId4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'01 - Renovace historické ...'!$C$108:$K$1378</definedName>
    <definedName name="_xlnm.Print_Area" localSheetId="1">'01 - Renovace historické ...'!$C$4:$J$39,'01 - Renovace historické ...'!$C$45:$J$90,'01 - Renovace historické ...'!$C$96:$K$1378</definedName>
    <definedName name="_xlnm.Print_Titles" localSheetId="1">'01 - Renovace historické ...'!$108:$108</definedName>
    <definedName name="_xlnm.Print_Area" localSheetId="2">'Seznam figur'!$C$4:$G$444</definedName>
    <definedName name="_xlnm.Print_Titles" localSheetId="2">'Seznam figur'!$9:$9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D7"/>
  <c i="2" r="J37"/>
  <c r="J36"/>
  <c i="1" r="AY55"/>
  <c i="2" r="J35"/>
  <c i="1" r="AX55"/>
  <c i="2" r="BI1377"/>
  <c r="BH1377"/>
  <c r="BG1377"/>
  <c r="BF1377"/>
  <c r="T1377"/>
  <c r="R1377"/>
  <c r="P1377"/>
  <c r="BI1375"/>
  <c r="BH1375"/>
  <c r="BG1375"/>
  <c r="BF1375"/>
  <c r="T1375"/>
  <c r="R1375"/>
  <c r="P1375"/>
  <c r="BI1373"/>
  <c r="BH1373"/>
  <c r="BG1373"/>
  <c r="BF1373"/>
  <c r="T1373"/>
  <c r="R1373"/>
  <c r="P1373"/>
  <c r="BI1371"/>
  <c r="BH1371"/>
  <c r="BG1371"/>
  <c r="BF1371"/>
  <c r="T1371"/>
  <c r="R1371"/>
  <c r="P1371"/>
  <c r="BI1369"/>
  <c r="BH1369"/>
  <c r="BG1369"/>
  <c r="BF1369"/>
  <c r="T1369"/>
  <c r="R1369"/>
  <c r="P1369"/>
  <c r="BI1367"/>
  <c r="BH1367"/>
  <c r="BG1367"/>
  <c r="BF1367"/>
  <c r="T1367"/>
  <c r="R1367"/>
  <c r="P1367"/>
  <c r="BI1365"/>
  <c r="BH1365"/>
  <c r="BG1365"/>
  <c r="BF1365"/>
  <c r="T1365"/>
  <c r="R1365"/>
  <c r="P1365"/>
  <c r="BI1363"/>
  <c r="BH1363"/>
  <c r="BG1363"/>
  <c r="BF1363"/>
  <c r="T1363"/>
  <c r="R1363"/>
  <c r="P1363"/>
  <c r="BI1361"/>
  <c r="BH1361"/>
  <c r="BG1361"/>
  <c r="BF1361"/>
  <c r="T1361"/>
  <c r="R1361"/>
  <c r="P1361"/>
  <c r="BI1357"/>
  <c r="BH1357"/>
  <c r="BG1357"/>
  <c r="BF1357"/>
  <c r="T1357"/>
  <c r="T1356"/>
  <c r="R1357"/>
  <c r="R1356"/>
  <c r="P1357"/>
  <c r="P1356"/>
  <c r="BI1355"/>
  <c r="BH1355"/>
  <c r="BG1355"/>
  <c r="BF1355"/>
  <c r="T1355"/>
  <c r="R1355"/>
  <c r="P1355"/>
  <c r="BI1353"/>
  <c r="BH1353"/>
  <c r="BG1353"/>
  <c r="BF1353"/>
  <c r="T1353"/>
  <c r="R1353"/>
  <c r="P1353"/>
  <c r="BI1351"/>
  <c r="BH1351"/>
  <c r="BG1351"/>
  <c r="BF1351"/>
  <c r="T1351"/>
  <c r="R1351"/>
  <c r="P1351"/>
  <c r="BI1349"/>
  <c r="BH1349"/>
  <c r="BG1349"/>
  <c r="BF1349"/>
  <c r="T1349"/>
  <c r="R1349"/>
  <c r="P1349"/>
  <c r="BI1347"/>
  <c r="BH1347"/>
  <c r="BG1347"/>
  <c r="BF1347"/>
  <c r="T1347"/>
  <c r="R1347"/>
  <c r="P1347"/>
  <c r="BI1345"/>
  <c r="BH1345"/>
  <c r="BG1345"/>
  <c r="BF1345"/>
  <c r="T1345"/>
  <c r="R1345"/>
  <c r="P1345"/>
  <c r="BI1344"/>
  <c r="BH1344"/>
  <c r="BG1344"/>
  <c r="BF1344"/>
  <c r="T1344"/>
  <c r="R1344"/>
  <c r="P1344"/>
  <c r="BI1343"/>
  <c r="BH1343"/>
  <c r="BG1343"/>
  <c r="BF1343"/>
  <c r="T1343"/>
  <c r="R1343"/>
  <c r="P1343"/>
  <c r="BI1342"/>
  <c r="BH1342"/>
  <c r="BG1342"/>
  <c r="BF1342"/>
  <c r="T1342"/>
  <c r="R1342"/>
  <c r="P1342"/>
  <c r="BI1340"/>
  <c r="BH1340"/>
  <c r="BG1340"/>
  <c r="BF1340"/>
  <c r="T1340"/>
  <c r="R1340"/>
  <c r="P1340"/>
  <c r="BI1339"/>
  <c r="BH1339"/>
  <c r="BG1339"/>
  <c r="BF1339"/>
  <c r="T1339"/>
  <c r="R1339"/>
  <c r="P1339"/>
  <c r="BI1338"/>
  <c r="BH1338"/>
  <c r="BG1338"/>
  <c r="BF1338"/>
  <c r="T1338"/>
  <c r="R1338"/>
  <c r="P1338"/>
  <c r="BI1337"/>
  <c r="BH1337"/>
  <c r="BG1337"/>
  <c r="BF1337"/>
  <c r="T1337"/>
  <c r="R1337"/>
  <c r="P1337"/>
  <c r="BI1336"/>
  <c r="BH1336"/>
  <c r="BG1336"/>
  <c r="BF1336"/>
  <c r="T1336"/>
  <c r="R1336"/>
  <c r="P1336"/>
  <c r="BI1335"/>
  <c r="BH1335"/>
  <c r="BG1335"/>
  <c r="BF1335"/>
  <c r="T1335"/>
  <c r="R1335"/>
  <c r="P1335"/>
  <c r="BI1334"/>
  <c r="BH1334"/>
  <c r="BG1334"/>
  <c r="BF1334"/>
  <c r="T1334"/>
  <c r="R1334"/>
  <c r="P1334"/>
  <c r="BI1333"/>
  <c r="BH1333"/>
  <c r="BG1333"/>
  <c r="BF1333"/>
  <c r="T1333"/>
  <c r="R1333"/>
  <c r="P1333"/>
  <c r="BI1332"/>
  <c r="BH1332"/>
  <c r="BG1332"/>
  <c r="BF1332"/>
  <c r="T1332"/>
  <c r="R1332"/>
  <c r="P1332"/>
  <c r="BI1331"/>
  <c r="BH1331"/>
  <c r="BG1331"/>
  <c r="BF1331"/>
  <c r="T1331"/>
  <c r="R1331"/>
  <c r="P1331"/>
  <c r="BI1330"/>
  <c r="BH1330"/>
  <c r="BG1330"/>
  <c r="BF1330"/>
  <c r="T1330"/>
  <c r="R1330"/>
  <c r="P1330"/>
  <c r="BI1329"/>
  <c r="BH1329"/>
  <c r="BG1329"/>
  <c r="BF1329"/>
  <c r="T1329"/>
  <c r="R1329"/>
  <c r="P1329"/>
  <c r="BI1324"/>
  <c r="BH1324"/>
  <c r="BG1324"/>
  <c r="BF1324"/>
  <c r="T1324"/>
  <c r="R1324"/>
  <c r="P1324"/>
  <c r="BI1322"/>
  <c r="BH1322"/>
  <c r="BG1322"/>
  <c r="BF1322"/>
  <c r="T1322"/>
  <c r="R1322"/>
  <c r="P1322"/>
  <c r="BI1313"/>
  <c r="BH1313"/>
  <c r="BG1313"/>
  <c r="BF1313"/>
  <c r="T1313"/>
  <c r="R1313"/>
  <c r="P1313"/>
  <c r="BI1312"/>
  <c r="BH1312"/>
  <c r="BG1312"/>
  <c r="BF1312"/>
  <c r="T1312"/>
  <c r="R1312"/>
  <c r="P1312"/>
  <c r="BI1310"/>
  <c r="BH1310"/>
  <c r="BG1310"/>
  <c r="BF1310"/>
  <c r="T1310"/>
  <c r="R1310"/>
  <c r="P1310"/>
  <c r="BI1308"/>
  <c r="BH1308"/>
  <c r="BG1308"/>
  <c r="BF1308"/>
  <c r="T1308"/>
  <c r="R1308"/>
  <c r="P1308"/>
  <c r="BI1306"/>
  <c r="BH1306"/>
  <c r="BG1306"/>
  <c r="BF1306"/>
  <c r="T1306"/>
  <c r="R1306"/>
  <c r="P1306"/>
  <c r="BI1304"/>
  <c r="BH1304"/>
  <c r="BG1304"/>
  <c r="BF1304"/>
  <c r="T1304"/>
  <c r="R1304"/>
  <c r="P1304"/>
  <c r="BI1302"/>
  <c r="BH1302"/>
  <c r="BG1302"/>
  <c r="BF1302"/>
  <c r="T1302"/>
  <c r="R1302"/>
  <c r="P1302"/>
  <c r="BI1300"/>
  <c r="BH1300"/>
  <c r="BG1300"/>
  <c r="BF1300"/>
  <c r="T1300"/>
  <c r="R1300"/>
  <c r="P1300"/>
  <c r="BI1298"/>
  <c r="BH1298"/>
  <c r="BG1298"/>
  <c r="BF1298"/>
  <c r="T1298"/>
  <c r="R1298"/>
  <c r="P1298"/>
  <c r="BI1296"/>
  <c r="BH1296"/>
  <c r="BG1296"/>
  <c r="BF1296"/>
  <c r="T1296"/>
  <c r="R1296"/>
  <c r="P1296"/>
  <c r="BI1294"/>
  <c r="BH1294"/>
  <c r="BG1294"/>
  <c r="BF1294"/>
  <c r="T1294"/>
  <c r="R1294"/>
  <c r="P1294"/>
  <c r="BI1292"/>
  <c r="BH1292"/>
  <c r="BG1292"/>
  <c r="BF1292"/>
  <c r="T1292"/>
  <c r="R1292"/>
  <c r="P1292"/>
  <c r="BI1290"/>
  <c r="BH1290"/>
  <c r="BG1290"/>
  <c r="BF1290"/>
  <c r="T1290"/>
  <c r="R1290"/>
  <c r="P1290"/>
  <c r="BI1288"/>
  <c r="BH1288"/>
  <c r="BG1288"/>
  <c r="BF1288"/>
  <c r="T1288"/>
  <c r="R1288"/>
  <c r="P1288"/>
  <c r="BI1287"/>
  <c r="BH1287"/>
  <c r="BG1287"/>
  <c r="BF1287"/>
  <c r="T1287"/>
  <c r="R1287"/>
  <c r="P1287"/>
  <c r="BI1286"/>
  <c r="BH1286"/>
  <c r="BG1286"/>
  <c r="BF1286"/>
  <c r="T1286"/>
  <c r="R1286"/>
  <c r="P1286"/>
  <c r="BI1284"/>
  <c r="BH1284"/>
  <c r="BG1284"/>
  <c r="BF1284"/>
  <c r="T1284"/>
  <c r="R1284"/>
  <c r="P1284"/>
  <c r="BI1282"/>
  <c r="BH1282"/>
  <c r="BG1282"/>
  <c r="BF1282"/>
  <c r="T1282"/>
  <c r="R1282"/>
  <c r="P1282"/>
  <c r="BI1280"/>
  <c r="BH1280"/>
  <c r="BG1280"/>
  <c r="BF1280"/>
  <c r="T1280"/>
  <c r="R1280"/>
  <c r="P1280"/>
  <c r="BI1267"/>
  <c r="BH1267"/>
  <c r="BG1267"/>
  <c r="BF1267"/>
  <c r="T1267"/>
  <c r="R1267"/>
  <c r="P1267"/>
  <c r="BI1265"/>
  <c r="BH1265"/>
  <c r="BG1265"/>
  <c r="BF1265"/>
  <c r="T1265"/>
  <c r="R1265"/>
  <c r="P1265"/>
  <c r="BI1258"/>
  <c r="BH1258"/>
  <c r="BG1258"/>
  <c r="BF1258"/>
  <c r="T1258"/>
  <c r="R1258"/>
  <c r="P1258"/>
  <c r="BI1256"/>
  <c r="BH1256"/>
  <c r="BG1256"/>
  <c r="BF1256"/>
  <c r="T1256"/>
  <c r="R1256"/>
  <c r="P1256"/>
  <c r="BI1254"/>
  <c r="BH1254"/>
  <c r="BG1254"/>
  <c r="BF1254"/>
  <c r="T1254"/>
  <c r="R1254"/>
  <c r="P1254"/>
  <c r="BI1252"/>
  <c r="BH1252"/>
  <c r="BG1252"/>
  <c r="BF1252"/>
  <c r="T1252"/>
  <c r="R1252"/>
  <c r="P1252"/>
  <c r="BI1250"/>
  <c r="BH1250"/>
  <c r="BG1250"/>
  <c r="BF1250"/>
  <c r="T1250"/>
  <c r="R1250"/>
  <c r="P1250"/>
  <c r="BI1248"/>
  <c r="BH1248"/>
  <c r="BG1248"/>
  <c r="BF1248"/>
  <c r="T1248"/>
  <c r="R1248"/>
  <c r="P1248"/>
  <c r="BI1246"/>
  <c r="BH1246"/>
  <c r="BG1246"/>
  <c r="BF1246"/>
  <c r="T1246"/>
  <c r="R1246"/>
  <c r="P1246"/>
  <c r="BI1244"/>
  <c r="BH1244"/>
  <c r="BG1244"/>
  <c r="BF1244"/>
  <c r="T1244"/>
  <c r="R1244"/>
  <c r="P1244"/>
  <c r="BI1242"/>
  <c r="BH1242"/>
  <c r="BG1242"/>
  <c r="BF1242"/>
  <c r="T1242"/>
  <c r="R1242"/>
  <c r="P1242"/>
  <c r="BI1240"/>
  <c r="BH1240"/>
  <c r="BG1240"/>
  <c r="BF1240"/>
  <c r="T1240"/>
  <c r="R1240"/>
  <c r="P1240"/>
  <c r="BI1238"/>
  <c r="BH1238"/>
  <c r="BG1238"/>
  <c r="BF1238"/>
  <c r="T1238"/>
  <c r="R1238"/>
  <c r="P1238"/>
  <c r="BI1236"/>
  <c r="BH1236"/>
  <c r="BG1236"/>
  <c r="BF1236"/>
  <c r="T1236"/>
  <c r="R1236"/>
  <c r="P1236"/>
  <c r="BI1234"/>
  <c r="BH1234"/>
  <c r="BG1234"/>
  <c r="BF1234"/>
  <c r="T1234"/>
  <c r="R1234"/>
  <c r="P1234"/>
  <c r="BI1232"/>
  <c r="BH1232"/>
  <c r="BG1232"/>
  <c r="BF1232"/>
  <c r="T1232"/>
  <c r="R1232"/>
  <c r="P1232"/>
  <c r="BI1230"/>
  <c r="BH1230"/>
  <c r="BG1230"/>
  <c r="BF1230"/>
  <c r="T1230"/>
  <c r="R1230"/>
  <c r="P1230"/>
  <c r="BI1228"/>
  <c r="BH1228"/>
  <c r="BG1228"/>
  <c r="BF1228"/>
  <c r="T1228"/>
  <c r="R1228"/>
  <c r="P1228"/>
  <c r="BI1226"/>
  <c r="BH1226"/>
  <c r="BG1226"/>
  <c r="BF1226"/>
  <c r="T1226"/>
  <c r="R1226"/>
  <c r="P1226"/>
  <c r="BI1224"/>
  <c r="BH1224"/>
  <c r="BG1224"/>
  <c r="BF1224"/>
  <c r="T1224"/>
  <c r="R1224"/>
  <c r="P1224"/>
  <c r="BI1222"/>
  <c r="BH1222"/>
  <c r="BG1222"/>
  <c r="BF1222"/>
  <c r="T1222"/>
  <c r="R1222"/>
  <c r="P1222"/>
  <c r="BI1220"/>
  <c r="BH1220"/>
  <c r="BG1220"/>
  <c r="BF1220"/>
  <c r="T1220"/>
  <c r="R1220"/>
  <c r="P1220"/>
  <c r="BI1218"/>
  <c r="BH1218"/>
  <c r="BG1218"/>
  <c r="BF1218"/>
  <c r="T1218"/>
  <c r="R1218"/>
  <c r="P1218"/>
  <c r="BI1195"/>
  <c r="BH1195"/>
  <c r="BG1195"/>
  <c r="BF1195"/>
  <c r="T1195"/>
  <c r="R1195"/>
  <c r="P1195"/>
  <c r="BI1193"/>
  <c r="BH1193"/>
  <c r="BG1193"/>
  <c r="BF1193"/>
  <c r="T1193"/>
  <c r="R1193"/>
  <c r="P1193"/>
  <c r="BI1192"/>
  <c r="BH1192"/>
  <c r="BG1192"/>
  <c r="BF1192"/>
  <c r="T1192"/>
  <c r="R1192"/>
  <c r="P1192"/>
  <c r="BI1191"/>
  <c r="BH1191"/>
  <c r="BG1191"/>
  <c r="BF1191"/>
  <c r="T1191"/>
  <c r="R1191"/>
  <c r="P1191"/>
  <c r="BI1190"/>
  <c r="BH1190"/>
  <c r="BG1190"/>
  <c r="BF1190"/>
  <c r="T1190"/>
  <c r="R1190"/>
  <c r="P1190"/>
  <c r="BI1189"/>
  <c r="BH1189"/>
  <c r="BG1189"/>
  <c r="BF1189"/>
  <c r="T1189"/>
  <c r="R1189"/>
  <c r="P1189"/>
  <c r="BI1188"/>
  <c r="BH1188"/>
  <c r="BG1188"/>
  <c r="BF1188"/>
  <c r="T1188"/>
  <c r="R1188"/>
  <c r="P1188"/>
  <c r="BI1187"/>
  <c r="BH1187"/>
  <c r="BG1187"/>
  <c r="BF1187"/>
  <c r="T1187"/>
  <c r="R1187"/>
  <c r="P1187"/>
  <c r="BI1186"/>
  <c r="BH1186"/>
  <c r="BG1186"/>
  <c r="BF1186"/>
  <c r="T1186"/>
  <c r="R1186"/>
  <c r="P1186"/>
  <c r="BI1185"/>
  <c r="BH1185"/>
  <c r="BG1185"/>
  <c r="BF1185"/>
  <c r="T1185"/>
  <c r="R1185"/>
  <c r="P1185"/>
  <c r="BI1184"/>
  <c r="BH1184"/>
  <c r="BG1184"/>
  <c r="BF1184"/>
  <c r="T1184"/>
  <c r="R1184"/>
  <c r="P1184"/>
  <c r="BI1183"/>
  <c r="BH1183"/>
  <c r="BG1183"/>
  <c r="BF1183"/>
  <c r="T1183"/>
  <c r="R1183"/>
  <c r="P1183"/>
  <c r="BI1182"/>
  <c r="BH1182"/>
  <c r="BG1182"/>
  <c r="BF1182"/>
  <c r="T1182"/>
  <c r="R1182"/>
  <c r="P1182"/>
  <c r="BI1181"/>
  <c r="BH1181"/>
  <c r="BG1181"/>
  <c r="BF1181"/>
  <c r="T1181"/>
  <c r="R1181"/>
  <c r="P1181"/>
  <c r="BI1180"/>
  <c r="BH1180"/>
  <c r="BG1180"/>
  <c r="BF1180"/>
  <c r="T1180"/>
  <c r="R1180"/>
  <c r="P1180"/>
  <c r="BI1179"/>
  <c r="BH1179"/>
  <c r="BG1179"/>
  <c r="BF1179"/>
  <c r="T1179"/>
  <c r="R1179"/>
  <c r="P1179"/>
  <c r="BI1178"/>
  <c r="BH1178"/>
  <c r="BG1178"/>
  <c r="BF1178"/>
  <c r="T1178"/>
  <c r="R1178"/>
  <c r="P1178"/>
  <c r="BI1177"/>
  <c r="BH1177"/>
  <c r="BG1177"/>
  <c r="BF1177"/>
  <c r="T1177"/>
  <c r="R1177"/>
  <c r="P1177"/>
  <c r="BI1160"/>
  <c r="BH1160"/>
  <c r="BG1160"/>
  <c r="BF1160"/>
  <c r="T1160"/>
  <c r="R1160"/>
  <c r="P1160"/>
  <c r="BI1156"/>
  <c r="BH1156"/>
  <c r="BG1156"/>
  <c r="BF1156"/>
  <c r="T1156"/>
  <c r="R1156"/>
  <c r="P1156"/>
  <c r="BI1150"/>
  <c r="BH1150"/>
  <c r="BG1150"/>
  <c r="BF1150"/>
  <c r="T1150"/>
  <c r="R1150"/>
  <c r="P1150"/>
  <c r="BI1148"/>
  <c r="BH1148"/>
  <c r="BG1148"/>
  <c r="BF1148"/>
  <c r="T1148"/>
  <c r="R1148"/>
  <c r="P1148"/>
  <c r="BI1145"/>
  <c r="BH1145"/>
  <c r="BG1145"/>
  <c r="BF1145"/>
  <c r="T1145"/>
  <c r="R1145"/>
  <c r="P1145"/>
  <c r="BI1142"/>
  <c r="BH1142"/>
  <c r="BG1142"/>
  <c r="BF1142"/>
  <c r="T1142"/>
  <c r="R1142"/>
  <c r="P1142"/>
  <c r="BI1140"/>
  <c r="BH1140"/>
  <c r="BG1140"/>
  <c r="BF1140"/>
  <c r="T1140"/>
  <c r="R1140"/>
  <c r="P1140"/>
  <c r="BI1132"/>
  <c r="BH1132"/>
  <c r="BG1132"/>
  <c r="BF1132"/>
  <c r="T1132"/>
  <c r="R1132"/>
  <c r="P1132"/>
  <c r="BI1129"/>
  <c r="BH1129"/>
  <c r="BG1129"/>
  <c r="BF1129"/>
  <c r="T1129"/>
  <c r="R1129"/>
  <c r="P1129"/>
  <c r="BI1126"/>
  <c r="BH1126"/>
  <c r="BG1126"/>
  <c r="BF1126"/>
  <c r="T1126"/>
  <c r="R1126"/>
  <c r="P1126"/>
  <c r="BI1123"/>
  <c r="BH1123"/>
  <c r="BG1123"/>
  <c r="BF1123"/>
  <c r="T1123"/>
  <c r="R1123"/>
  <c r="P1123"/>
  <c r="BI1120"/>
  <c r="BH1120"/>
  <c r="BG1120"/>
  <c r="BF1120"/>
  <c r="T1120"/>
  <c r="R1120"/>
  <c r="P1120"/>
  <c r="BI1117"/>
  <c r="BH1117"/>
  <c r="BG1117"/>
  <c r="BF1117"/>
  <c r="T1117"/>
  <c r="R1117"/>
  <c r="P1117"/>
  <c r="BI1114"/>
  <c r="BH1114"/>
  <c r="BG1114"/>
  <c r="BF1114"/>
  <c r="T1114"/>
  <c r="R1114"/>
  <c r="P1114"/>
  <c r="BI1111"/>
  <c r="BH1111"/>
  <c r="BG1111"/>
  <c r="BF1111"/>
  <c r="T1111"/>
  <c r="R1111"/>
  <c r="P1111"/>
  <c r="BI1108"/>
  <c r="BH1108"/>
  <c r="BG1108"/>
  <c r="BF1108"/>
  <c r="T1108"/>
  <c r="R1108"/>
  <c r="P1108"/>
  <c r="BI1106"/>
  <c r="BH1106"/>
  <c r="BG1106"/>
  <c r="BF1106"/>
  <c r="T1106"/>
  <c r="R1106"/>
  <c r="P1106"/>
  <c r="BI1104"/>
  <c r="BH1104"/>
  <c r="BG1104"/>
  <c r="BF1104"/>
  <c r="T1104"/>
  <c r="R1104"/>
  <c r="P1104"/>
  <c r="BI1102"/>
  <c r="BH1102"/>
  <c r="BG1102"/>
  <c r="BF1102"/>
  <c r="T1102"/>
  <c r="R1102"/>
  <c r="P1102"/>
  <c r="BI1101"/>
  <c r="BH1101"/>
  <c r="BG1101"/>
  <c r="BF1101"/>
  <c r="T1101"/>
  <c r="R1101"/>
  <c r="P1101"/>
  <c r="BI1099"/>
  <c r="BH1099"/>
  <c r="BG1099"/>
  <c r="BF1099"/>
  <c r="T1099"/>
  <c r="R1099"/>
  <c r="P1099"/>
  <c r="BI1097"/>
  <c r="BH1097"/>
  <c r="BG1097"/>
  <c r="BF1097"/>
  <c r="T1097"/>
  <c r="R1097"/>
  <c r="P1097"/>
  <c r="BI1094"/>
  <c r="BH1094"/>
  <c r="BG1094"/>
  <c r="BF1094"/>
  <c r="T1094"/>
  <c r="R1094"/>
  <c r="P1094"/>
  <c r="BI1092"/>
  <c r="BH1092"/>
  <c r="BG1092"/>
  <c r="BF1092"/>
  <c r="T1092"/>
  <c r="R1092"/>
  <c r="P1092"/>
  <c r="BI1085"/>
  <c r="BH1085"/>
  <c r="BG1085"/>
  <c r="BF1085"/>
  <c r="T1085"/>
  <c r="R1085"/>
  <c r="P1085"/>
  <c r="BI1082"/>
  <c r="BH1082"/>
  <c r="BG1082"/>
  <c r="BF1082"/>
  <c r="T1082"/>
  <c r="R1082"/>
  <c r="P1082"/>
  <c r="BI1079"/>
  <c r="BH1079"/>
  <c r="BG1079"/>
  <c r="BF1079"/>
  <c r="T1079"/>
  <c r="R1079"/>
  <c r="P1079"/>
  <c r="BI1077"/>
  <c r="BH1077"/>
  <c r="BG1077"/>
  <c r="BF1077"/>
  <c r="T1077"/>
  <c r="R1077"/>
  <c r="P1077"/>
  <c r="BI1074"/>
  <c r="BH1074"/>
  <c r="BG1074"/>
  <c r="BF1074"/>
  <c r="T1074"/>
  <c r="R1074"/>
  <c r="P1074"/>
  <c r="BI1071"/>
  <c r="BH1071"/>
  <c r="BG1071"/>
  <c r="BF1071"/>
  <c r="T1071"/>
  <c r="R1071"/>
  <c r="P1071"/>
  <c r="BI1069"/>
  <c r="BH1069"/>
  <c r="BG1069"/>
  <c r="BF1069"/>
  <c r="T1069"/>
  <c r="R1069"/>
  <c r="P1069"/>
  <c r="BI1065"/>
  <c r="BH1065"/>
  <c r="BG1065"/>
  <c r="BF1065"/>
  <c r="T1065"/>
  <c r="R1065"/>
  <c r="P1065"/>
  <c r="BI1063"/>
  <c r="BH1063"/>
  <c r="BG1063"/>
  <c r="BF1063"/>
  <c r="T1063"/>
  <c r="R1063"/>
  <c r="P1063"/>
  <c r="BI1058"/>
  <c r="BH1058"/>
  <c r="BG1058"/>
  <c r="BF1058"/>
  <c r="T1058"/>
  <c r="R1058"/>
  <c r="P1058"/>
  <c r="BI1056"/>
  <c r="BH1056"/>
  <c r="BG1056"/>
  <c r="BF1056"/>
  <c r="T1056"/>
  <c r="R1056"/>
  <c r="P1056"/>
  <c r="BI1051"/>
  <c r="BH1051"/>
  <c r="BG1051"/>
  <c r="BF1051"/>
  <c r="T1051"/>
  <c r="R1051"/>
  <c r="P1051"/>
  <c r="BI1048"/>
  <c r="BH1048"/>
  <c r="BG1048"/>
  <c r="BF1048"/>
  <c r="T1048"/>
  <c r="R1048"/>
  <c r="P1048"/>
  <c r="BI1046"/>
  <c r="BH1046"/>
  <c r="BG1046"/>
  <c r="BF1046"/>
  <c r="T1046"/>
  <c r="R1046"/>
  <c r="P1046"/>
  <c r="BI1044"/>
  <c r="BH1044"/>
  <c r="BG1044"/>
  <c r="BF1044"/>
  <c r="T1044"/>
  <c r="R1044"/>
  <c r="P1044"/>
  <c r="BI1041"/>
  <c r="BH1041"/>
  <c r="BG1041"/>
  <c r="BF1041"/>
  <c r="T1041"/>
  <c r="R1041"/>
  <c r="P1041"/>
  <c r="BI1038"/>
  <c r="BH1038"/>
  <c r="BG1038"/>
  <c r="BF1038"/>
  <c r="T1038"/>
  <c r="R1038"/>
  <c r="P1038"/>
  <c r="BI1035"/>
  <c r="BH1035"/>
  <c r="BG1035"/>
  <c r="BF1035"/>
  <c r="T1035"/>
  <c r="R1035"/>
  <c r="P1035"/>
  <c r="BI1032"/>
  <c r="BH1032"/>
  <c r="BG1032"/>
  <c r="BF1032"/>
  <c r="T1032"/>
  <c r="R1032"/>
  <c r="P1032"/>
  <c r="BI1031"/>
  <c r="BH1031"/>
  <c r="BG1031"/>
  <c r="BF1031"/>
  <c r="T1031"/>
  <c r="R1031"/>
  <c r="P1031"/>
  <c r="BI1028"/>
  <c r="BH1028"/>
  <c r="BG1028"/>
  <c r="BF1028"/>
  <c r="T1028"/>
  <c r="R1028"/>
  <c r="P1028"/>
  <c r="BI1019"/>
  <c r="BH1019"/>
  <c r="BG1019"/>
  <c r="BF1019"/>
  <c r="T1019"/>
  <c r="R1019"/>
  <c r="P1019"/>
  <c r="BI1011"/>
  <c r="BH1011"/>
  <c r="BG1011"/>
  <c r="BF1011"/>
  <c r="T1011"/>
  <c r="R1011"/>
  <c r="P1011"/>
  <c r="BI1002"/>
  <c r="BH1002"/>
  <c r="BG1002"/>
  <c r="BF1002"/>
  <c r="T1002"/>
  <c r="R1002"/>
  <c r="P1002"/>
  <c r="BI981"/>
  <c r="BH981"/>
  <c r="BG981"/>
  <c r="BF981"/>
  <c r="T981"/>
  <c r="R981"/>
  <c r="P981"/>
  <c r="BI975"/>
  <c r="BH975"/>
  <c r="BG975"/>
  <c r="BF975"/>
  <c r="T975"/>
  <c r="R975"/>
  <c r="P975"/>
  <c r="BI955"/>
  <c r="BH955"/>
  <c r="BG955"/>
  <c r="BF955"/>
  <c r="T955"/>
  <c r="R955"/>
  <c r="P955"/>
  <c r="BI952"/>
  <c r="BH952"/>
  <c r="BG952"/>
  <c r="BF952"/>
  <c r="T952"/>
  <c r="R952"/>
  <c r="P952"/>
  <c r="BI945"/>
  <c r="BH945"/>
  <c r="BG945"/>
  <c r="BF945"/>
  <c r="T945"/>
  <c r="R945"/>
  <c r="P945"/>
  <c r="BI919"/>
  <c r="BH919"/>
  <c r="BG919"/>
  <c r="BF919"/>
  <c r="T919"/>
  <c r="R919"/>
  <c r="P919"/>
  <c r="BI916"/>
  <c r="BH916"/>
  <c r="BG916"/>
  <c r="BF916"/>
  <c r="T916"/>
  <c r="R916"/>
  <c r="P916"/>
  <c r="BI915"/>
  <c r="BH915"/>
  <c r="BG915"/>
  <c r="BF915"/>
  <c r="T915"/>
  <c r="R915"/>
  <c r="P915"/>
  <c r="BI913"/>
  <c r="BH913"/>
  <c r="BG913"/>
  <c r="BF913"/>
  <c r="T913"/>
  <c r="R913"/>
  <c r="P913"/>
  <c r="BI910"/>
  <c r="BH910"/>
  <c r="BG910"/>
  <c r="BF910"/>
  <c r="T910"/>
  <c r="R910"/>
  <c r="P910"/>
  <c r="BI908"/>
  <c r="BH908"/>
  <c r="BG908"/>
  <c r="BF908"/>
  <c r="T908"/>
  <c r="R908"/>
  <c r="P908"/>
  <c r="BI906"/>
  <c r="BH906"/>
  <c r="BG906"/>
  <c r="BF906"/>
  <c r="T906"/>
  <c r="R906"/>
  <c r="P906"/>
  <c r="BI905"/>
  <c r="BH905"/>
  <c r="BG905"/>
  <c r="BF905"/>
  <c r="T905"/>
  <c r="R905"/>
  <c r="P905"/>
  <c r="BI902"/>
  <c r="BH902"/>
  <c r="BG902"/>
  <c r="BF902"/>
  <c r="T902"/>
  <c r="R902"/>
  <c r="P902"/>
  <c r="BI899"/>
  <c r="BH899"/>
  <c r="BG899"/>
  <c r="BF899"/>
  <c r="T899"/>
  <c r="R899"/>
  <c r="P899"/>
  <c r="BI897"/>
  <c r="BH897"/>
  <c r="BG897"/>
  <c r="BF897"/>
  <c r="T897"/>
  <c r="R897"/>
  <c r="P897"/>
  <c r="BI894"/>
  <c r="BH894"/>
  <c r="BG894"/>
  <c r="BF894"/>
  <c r="T894"/>
  <c r="R894"/>
  <c r="P894"/>
  <c r="BI891"/>
  <c r="BH891"/>
  <c r="BG891"/>
  <c r="BF891"/>
  <c r="T891"/>
  <c r="R891"/>
  <c r="P891"/>
  <c r="BI889"/>
  <c r="BH889"/>
  <c r="BG889"/>
  <c r="BF889"/>
  <c r="T889"/>
  <c r="R889"/>
  <c r="P889"/>
  <c r="BI888"/>
  <c r="BH888"/>
  <c r="BG888"/>
  <c r="BF888"/>
  <c r="T888"/>
  <c r="R888"/>
  <c r="P888"/>
  <c r="BI886"/>
  <c r="BH886"/>
  <c r="BG886"/>
  <c r="BF886"/>
  <c r="T886"/>
  <c r="R886"/>
  <c r="P886"/>
  <c r="BI885"/>
  <c r="BH885"/>
  <c r="BG885"/>
  <c r="BF885"/>
  <c r="T885"/>
  <c r="R885"/>
  <c r="P885"/>
  <c r="BI883"/>
  <c r="BH883"/>
  <c r="BG883"/>
  <c r="BF883"/>
  <c r="T883"/>
  <c r="R883"/>
  <c r="P883"/>
  <c r="BI882"/>
  <c r="BH882"/>
  <c r="BG882"/>
  <c r="BF882"/>
  <c r="T882"/>
  <c r="R882"/>
  <c r="P882"/>
  <c r="BI880"/>
  <c r="BH880"/>
  <c r="BG880"/>
  <c r="BF880"/>
  <c r="T880"/>
  <c r="R880"/>
  <c r="P880"/>
  <c r="BI879"/>
  <c r="BH879"/>
  <c r="BG879"/>
  <c r="BF879"/>
  <c r="T879"/>
  <c r="R879"/>
  <c r="P879"/>
  <c r="BI877"/>
  <c r="BH877"/>
  <c r="BG877"/>
  <c r="BF877"/>
  <c r="T877"/>
  <c r="R877"/>
  <c r="P877"/>
  <c r="BI875"/>
  <c r="BH875"/>
  <c r="BG875"/>
  <c r="BF875"/>
  <c r="T875"/>
  <c r="R875"/>
  <c r="P875"/>
  <c r="BI872"/>
  <c r="BH872"/>
  <c r="BG872"/>
  <c r="BF872"/>
  <c r="T872"/>
  <c r="R872"/>
  <c r="P872"/>
  <c r="BI871"/>
  <c r="BH871"/>
  <c r="BG871"/>
  <c r="BF871"/>
  <c r="T871"/>
  <c r="R871"/>
  <c r="P871"/>
  <c r="BI868"/>
  <c r="BH868"/>
  <c r="BG868"/>
  <c r="BF868"/>
  <c r="T868"/>
  <c r="R868"/>
  <c r="P868"/>
  <c r="BI865"/>
  <c r="BH865"/>
  <c r="BG865"/>
  <c r="BF865"/>
  <c r="T865"/>
  <c r="R865"/>
  <c r="P865"/>
  <c r="BI862"/>
  <c r="BH862"/>
  <c r="BG862"/>
  <c r="BF862"/>
  <c r="T862"/>
  <c r="R862"/>
  <c r="P862"/>
  <c r="BI859"/>
  <c r="BH859"/>
  <c r="BG859"/>
  <c r="BF859"/>
  <c r="T859"/>
  <c r="R859"/>
  <c r="P859"/>
  <c r="BI856"/>
  <c r="BH856"/>
  <c r="BG856"/>
  <c r="BF856"/>
  <c r="T856"/>
  <c r="R856"/>
  <c r="P856"/>
  <c r="BI854"/>
  <c r="BH854"/>
  <c r="BG854"/>
  <c r="BF854"/>
  <c r="T854"/>
  <c r="R854"/>
  <c r="P854"/>
  <c r="BI851"/>
  <c r="BH851"/>
  <c r="BG851"/>
  <c r="BF851"/>
  <c r="T851"/>
  <c r="R851"/>
  <c r="P851"/>
  <c r="BI849"/>
  <c r="BH849"/>
  <c r="BG849"/>
  <c r="BF849"/>
  <c r="T849"/>
  <c r="R849"/>
  <c r="P849"/>
  <c r="BI846"/>
  <c r="BH846"/>
  <c r="BG846"/>
  <c r="BF846"/>
  <c r="T846"/>
  <c r="R846"/>
  <c r="P846"/>
  <c r="BI843"/>
  <c r="BH843"/>
  <c r="BG843"/>
  <c r="BF843"/>
  <c r="T843"/>
  <c r="R843"/>
  <c r="P843"/>
  <c r="BI840"/>
  <c r="BH840"/>
  <c r="BG840"/>
  <c r="BF840"/>
  <c r="T840"/>
  <c r="R840"/>
  <c r="P840"/>
  <c r="BI838"/>
  <c r="BH838"/>
  <c r="BG838"/>
  <c r="BF838"/>
  <c r="T838"/>
  <c r="R838"/>
  <c r="P838"/>
  <c r="BI831"/>
  <c r="BH831"/>
  <c r="BG831"/>
  <c r="BF831"/>
  <c r="T831"/>
  <c r="R831"/>
  <c r="P831"/>
  <c r="BI829"/>
  <c r="BH829"/>
  <c r="BG829"/>
  <c r="BF829"/>
  <c r="T829"/>
  <c r="R829"/>
  <c r="P829"/>
  <c r="BI822"/>
  <c r="BH822"/>
  <c r="BG822"/>
  <c r="BF822"/>
  <c r="T822"/>
  <c r="R822"/>
  <c r="P822"/>
  <c r="BI820"/>
  <c r="BH820"/>
  <c r="BG820"/>
  <c r="BF820"/>
  <c r="T820"/>
  <c r="R820"/>
  <c r="P820"/>
  <c r="BI813"/>
  <c r="BH813"/>
  <c r="BG813"/>
  <c r="BF813"/>
  <c r="T813"/>
  <c r="R813"/>
  <c r="P813"/>
  <c r="BI811"/>
  <c r="BH811"/>
  <c r="BG811"/>
  <c r="BF811"/>
  <c r="T811"/>
  <c r="R811"/>
  <c r="P811"/>
  <c r="BI808"/>
  <c r="BH808"/>
  <c r="BG808"/>
  <c r="BF808"/>
  <c r="T808"/>
  <c r="R808"/>
  <c r="P808"/>
  <c r="BI806"/>
  <c r="BH806"/>
  <c r="BG806"/>
  <c r="BF806"/>
  <c r="T806"/>
  <c r="R806"/>
  <c r="P806"/>
  <c r="BI803"/>
  <c r="BH803"/>
  <c r="BG803"/>
  <c r="BF803"/>
  <c r="T803"/>
  <c r="R803"/>
  <c r="P803"/>
  <c r="BI801"/>
  <c r="BH801"/>
  <c r="BG801"/>
  <c r="BF801"/>
  <c r="T801"/>
  <c r="R801"/>
  <c r="P801"/>
  <c r="BI798"/>
  <c r="BH798"/>
  <c r="BG798"/>
  <c r="BF798"/>
  <c r="T798"/>
  <c r="R798"/>
  <c r="P798"/>
  <c r="BI796"/>
  <c r="BH796"/>
  <c r="BG796"/>
  <c r="BF796"/>
  <c r="T796"/>
  <c r="R796"/>
  <c r="P796"/>
  <c r="BI793"/>
  <c r="BH793"/>
  <c r="BG793"/>
  <c r="BF793"/>
  <c r="T793"/>
  <c r="R793"/>
  <c r="P793"/>
  <c r="BI791"/>
  <c r="BH791"/>
  <c r="BG791"/>
  <c r="BF791"/>
  <c r="T791"/>
  <c r="R791"/>
  <c r="P791"/>
  <c r="BI788"/>
  <c r="BH788"/>
  <c r="BG788"/>
  <c r="BF788"/>
  <c r="T788"/>
  <c r="R788"/>
  <c r="P788"/>
  <c r="BI782"/>
  <c r="BH782"/>
  <c r="BG782"/>
  <c r="BF782"/>
  <c r="T782"/>
  <c r="R782"/>
  <c r="P782"/>
  <c r="BI778"/>
  <c r="BH778"/>
  <c r="BG778"/>
  <c r="BF778"/>
  <c r="T778"/>
  <c r="R778"/>
  <c r="P778"/>
  <c r="BI772"/>
  <c r="BH772"/>
  <c r="BG772"/>
  <c r="BF772"/>
  <c r="T772"/>
  <c r="R772"/>
  <c r="P772"/>
  <c r="BI769"/>
  <c r="BH769"/>
  <c r="BG769"/>
  <c r="BF769"/>
  <c r="T769"/>
  <c r="R769"/>
  <c r="P769"/>
  <c r="BI765"/>
  <c r="BH765"/>
  <c r="BG765"/>
  <c r="BF765"/>
  <c r="T765"/>
  <c r="T764"/>
  <c r="R765"/>
  <c r="R764"/>
  <c r="P765"/>
  <c r="P764"/>
  <c r="BI759"/>
  <c r="BH759"/>
  <c r="BG759"/>
  <c r="BF759"/>
  <c r="T759"/>
  <c r="R759"/>
  <c r="P759"/>
  <c r="BI754"/>
  <c r="BH754"/>
  <c r="BG754"/>
  <c r="BF754"/>
  <c r="T754"/>
  <c r="R754"/>
  <c r="P754"/>
  <c r="BI749"/>
  <c r="BH749"/>
  <c r="BG749"/>
  <c r="BF749"/>
  <c r="T749"/>
  <c r="R749"/>
  <c r="P749"/>
  <c r="BI746"/>
  <c r="BH746"/>
  <c r="BG746"/>
  <c r="BF746"/>
  <c r="T746"/>
  <c r="R746"/>
  <c r="P746"/>
  <c r="BI743"/>
  <c r="BH743"/>
  <c r="BG743"/>
  <c r="BF743"/>
  <c r="T743"/>
  <c r="R743"/>
  <c r="P743"/>
  <c r="BI740"/>
  <c r="BH740"/>
  <c r="BG740"/>
  <c r="BF740"/>
  <c r="T740"/>
  <c r="R740"/>
  <c r="P740"/>
  <c r="BI737"/>
  <c r="BH737"/>
  <c r="BG737"/>
  <c r="BF737"/>
  <c r="T737"/>
  <c r="R737"/>
  <c r="P737"/>
  <c r="BI734"/>
  <c r="BH734"/>
  <c r="BG734"/>
  <c r="BF734"/>
  <c r="T734"/>
  <c r="R734"/>
  <c r="P734"/>
  <c r="BI732"/>
  <c r="BH732"/>
  <c r="BG732"/>
  <c r="BF732"/>
  <c r="T732"/>
  <c r="R732"/>
  <c r="P732"/>
  <c r="BI730"/>
  <c r="BH730"/>
  <c r="BG730"/>
  <c r="BF730"/>
  <c r="T730"/>
  <c r="R730"/>
  <c r="P730"/>
  <c r="BI727"/>
  <c r="BH727"/>
  <c r="BG727"/>
  <c r="BF727"/>
  <c r="T727"/>
  <c r="T726"/>
  <c r="R727"/>
  <c r="R726"/>
  <c r="P727"/>
  <c r="P726"/>
  <c r="BI720"/>
  <c r="BH720"/>
  <c r="BG720"/>
  <c r="BF720"/>
  <c r="T720"/>
  <c r="R720"/>
  <c r="P720"/>
  <c r="BI717"/>
  <c r="BH717"/>
  <c r="BG717"/>
  <c r="BF717"/>
  <c r="T717"/>
  <c r="R717"/>
  <c r="P717"/>
  <c r="BI714"/>
  <c r="BH714"/>
  <c r="BG714"/>
  <c r="BF714"/>
  <c r="T714"/>
  <c r="R714"/>
  <c r="P714"/>
  <c r="BI707"/>
  <c r="BH707"/>
  <c r="BG707"/>
  <c r="BF707"/>
  <c r="T707"/>
  <c r="R707"/>
  <c r="P707"/>
  <c r="BI704"/>
  <c r="BH704"/>
  <c r="BG704"/>
  <c r="BF704"/>
  <c r="T704"/>
  <c r="R704"/>
  <c r="P704"/>
  <c r="BI699"/>
  <c r="BH699"/>
  <c r="BG699"/>
  <c r="BF699"/>
  <c r="T699"/>
  <c r="R699"/>
  <c r="P699"/>
  <c r="BI696"/>
  <c r="BH696"/>
  <c r="BG696"/>
  <c r="BF696"/>
  <c r="T696"/>
  <c r="R696"/>
  <c r="P696"/>
  <c r="BI693"/>
  <c r="BH693"/>
  <c r="BG693"/>
  <c r="BF693"/>
  <c r="T693"/>
  <c r="R693"/>
  <c r="P693"/>
  <c r="BI690"/>
  <c r="BH690"/>
  <c r="BG690"/>
  <c r="BF690"/>
  <c r="T690"/>
  <c r="R690"/>
  <c r="P690"/>
  <c r="BI688"/>
  <c r="BH688"/>
  <c r="BG688"/>
  <c r="BF688"/>
  <c r="T688"/>
  <c r="R688"/>
  <c r="P688"/>
  <c r="BI686"/>
  <c r="BH686"/>
  <c r="BG686"/>
  <c r="BF686"/>
  <c r="T686"/>
  <c r="R686"/>
  <c r="P686"/>
  <c r="BI683"/>
  <c r="BH683"/>
  <c r="BG683"/>
  <c r="BF683"/>
  <c r="T683"/>
  <c r="R683"/>
  <c r="P683"/>
  <c r="BI681"/>
  <c r="BH681"/>
  <c r="BG681"/>
  <c r="BF681"/>
  <c r="T681"/>
  <c r="R681"/>
  <c r="P681"/>
  <c r="BI679"/>
  <c r="BH679"/>
  <c r="BG679"/>
  <c r="BF679"/>
  <c r="T679"/>
  <c r="R679"/>
  <c r="P679"/>
  <c r="BI676"/>
  <c r="BH676"/>
  <c r="BG676"/>
  <c r="BF676"/>
  <c r="T676"/>
  <c r="R676"/>
  <c r="P676"/>
  <c r="BI649"/>
  <c r="BH649"/>
  <c r="BG649"/>
  <c r="BF649"/>
  <c r="T649"/>
  <c r="R649"/>
  <c r="P649"/>
  <c r="BI645"/>
  <c r="BH645"/>
  <c r="BG645"/>
  <c r="BF645"/>
  <c r="T645"/>
  <c r="R645"/>
  <c r="P645"/>
  <c r="BI642"/>
  <c r="BH642"/>
  <c r="BG642"/>
  <c r="BF642"/>
  <c r="T642"/>
  <c r="R642"/>
  <c r="P642"/>
  <c r="BI529"/>
  <c r="BH529"/>
  <c r="BG529"/>
  <c r="BF529"/>
  <c r="T529"/>
  <c r="R529"/>
  <c r="P529"/>
  <c r="BI526"/>
  <c r="BH526"/>
  <c r="BG526"/>
  <c r="BF526"/>
  <c r="T526"/>
  <c r="R526"/>
  <c r="P526"/>
  <c r="BI523"/>
  <c r="BH523"/>
  <c r="BG523"/>
  <c r="BF523"/>
  <c r="T523"/>
  <c r="R523"/>
  <c r="P523"/>
  <c r="BI520"/>
  <c r="BH520"/>
  <c r="BG520"/>
  <c r="BF520"/>
  <c r="T520"/>
  <c r="R520"/>
  <c r="P520"/>
  <c r="BI517"/>
  <c r="BH517"/>
  <c r="BG517"/>
  <c r="BF517"/>
  <c r="T517"/>
  <c r="R517"/>
  <c r="P517"/>
  <c r="BI483"/>
  <c r="BH483"/>
  <c r="BG483"/>
  <c r="BF483"/>
  <c r="T483"/>
  <c r="R483"/>
  <c r="P483"/>
  <c r="BI481"/>
  <c r="BH481"/>
  <c r="BG481"/>
  <c r="BF481"/>
  <c r="T481"/>
  <c r="R481"/>
  <c r="P481"/>
  <c r="BI459"/>
  <c r="BH459"/>
  <c r="BG459"/>
  <c r="BF459"/>
  <c r="T459"/>
  <c r="R459"/>
  <c r="P459"/>
  <c r="BI457"/>
  <c r="BH457"/>
  <c r="BG457"/>
  <c r="BF457"/>
  <c r="T457"/>
  <c r="R457"/>
  <c r="P457"/>
  <c r="BI343"/>
  <c r="BH343"/>
  <c r="BG343"/>
  <c r="BF343"/>
  <c r="T343"/>
  <c r="R343"/>
  <c r="P343"/>
  <c r="BI341"/>
  <c r="BH341"/>
  <c r="BG341"/>
  <c r="BF341"/>
  <c r="T341"/>
  <c r="R341"/>
  <c r="P341"/>
  <c r="BI283"/>
  <c r="BH283"/>
  <c r="BG283"/>
  <c r="BF283"/>
  <c r="T283"/>
  <c r="R283"/>
  <c r="P283"/>
  <c r="BI280"/>
  <c r="BH280"/>
  <c r="BG280"/>
  <c r="BF280"/>
  <c r="T280"/>
  <c r="R280"/>
  <c r="P280"/>
  <c r="BI276"/>
  <c r="BH276"/>
  <c r="BG276"/>
  <c r="BF276"/>
  <c r="T276"/>
  <c r="R276"/>
  <c r="P276"/>
  <c r="BI274"/>
  <c r="BH274"/>
  <c r="BG274"/>
  <c r="BF274"/>
  <c r="T274"/>
  <c r="R274"/>
  <c r="P274"/>
  <c r="BI270"/>
  <c r="BH270"/>
  <c r="BG270"/>
  <c r="BF270"/>
  <c r="T270"/>
  <c r="R270"/>
  <c r="P270"/>
  <c r="BI268"/>
  <c r="BH268"/>
  <c r="BG268"/>
  <c r="BF268"/>
  <c r="T268"/>
  <c r="R268"/>
  <c r="P268"/>
  <c r="BI264"/>
  <c r="BH264"/>
  <c r="BG264"/>
  <c r="BF264"/>
  <c r="T264"/>
  <c r="R264"/>
  <c r="P264"/>
  <c r="BI262"/>
  <c r="BH262"/>
  <c r="BG262"/>
  <c r="BF262"/>
  <c r="T262"/>
  <c r="R262"/>
  <c r="P262"/>
  <c r="BI258"/>
  <c r="BH258"/>
  <c r="BG258"/>
  <c r="BF258"/>
  <c r="T258"/>
  <c r="R258"/>
  <c r="P258"/>
  <c r="BI256"/>
  <c r="BH256"/>
  <c r="BG256"/>
  <c r="BF256"/>
  <c r="T256"/>
  <c r="R256"/>
  <c r="P256"/>
  <c r="BI252"/>
  <c r="BH252"/>
  <c r="BG252"/>
  <c r="BF252"/>
  <c r="T252"/>
  <c r="R252"/>
  <c r="P252"/>
  <c r="BI250"/>
  <c r="BH250"/>
  <c r="BG250"/>
  <c r="BF250"/>
  <c r="T250"/>
  <c r="R250"/>
  <c r="P250"/>
  <c r="BI246"/>
  <c r="BH246"/>
  <c r="BG246"/>
  <c r="BF246"/>
  <c r="T246"/>
  <c r="R246"/>
  <c r="P246"/>
  <c r="BI244"/>
  <c r="BH244"/>
  <c r="BG244"/>
  <c r="BF244"/>
  <c r="T244"/>
  <c r="R244"/>
  <c r="P244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29"/>
  <c r="BH229"/>
  <c r="BG229"/>
  <c r="BF229"/>
  <c r="T229"/>
  <c r="R229"/>
  <c r="P229"/>
  <c r="BI227"/>
  <c r="BH227"/>
  <c r="BG227"/>
  <c r="BF227"/>
  <c r="T227"/>
  <c r="R227"/>
  <c r="P227"/>
  <c r="BI223"/>
  <c r="BH223"/>
  <c r="BG223"/>
  <c r="BF223"/>
  <c r="T223"/>
  <c r="R223"/>
  <c r="P223"/>
  <c r="BI221"/>
  <c r="BH221"/>
  <c r="BG221"/>
  <c r="BF221"/>
  <c r="T221"/>
  <c r="R221"/>
  <c r="P221"/>
  <c r="BI217"/>
  <c r="BH217"/>
  <c r="BG217"/>
  <c r="BF217"/>
  <c r="T217"/>
  <c r="R217"/>
  <c r="P217"/>
  <c r="BI215"/>
  <c r="BH215"/>
  <c r="BG215"/>
  <c r="BF215"/>
  <c r="T215"/>
  <c r="R215"/>
  <c r="P215"/>
  <c r="BI211"/>
  <c r="BH211"/>
  <c r="BG211"/>
  <c r="BF211"/>
  <c r="T211"/>
  <c r="R211"/>
  <c r="P211"/>
  <c r="BI205"/>
  <c r="BH205"/>
  <c r="BG205"/>
  <c r="BF205"/>
  <c r="T205"/>
  <c r="R205"/>
  <c r="P205"/>
  <c r="BI202"/>
  <c r="BH202"/>
  <c r="BG202"/>
  <c r="BF202"/>
  <c r="T202"/>
  <c r="R202"/>
  <c r="P202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R187"/>
  <c r="P187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6"/>
  <c r="BH176"/>
  <c r="BG176"/>
  <c r="BF176"/>
  <c r="T176"/>
  <c r="R176"/>
  <c r="P176"/>
  <c r="BI175"/>
  <c r="BH175"/>
  <c r="BG175"/>
  <c r="BF175"/>
  <c r="T175"/>
  <c r="R175"/>
  <c r="P175"/>
  <c r="BI172"/>
  <c r="BH172"/>
  <c r="BG172"/>
  <c r="BF172"/>
  <c r="T172"/>
  <c r="R172"/>
  <c r="P172"/>
  <c r="BI165"/>
  <c r="BH165"/>
  <c r="BG165"/>
  <c r="BF165"/>
  <c r="T165"/>
  <c r="R165"/>
  <c r="P165"/>
  <c r="BI164"/>
  <c r="BH164"/>
  <c r="BG164"/>
  <c r="BF164"/>
  <c r="T164"/>
  <c r="R164"/>
  <c r="P164"/>
  <c r="BI157"/>
  <c r="BH157"/>
  <c r="BG157"/>
  <c r="BF157"/>
  <c r="T157"/>
  <c r="R157"/>
  <c r="P157"/>
  <c r="BI152"/>
  <c r="BH152"/>
  <c r="BG152"/>
  <c r="BF152"/>
  <c r="T152"/>
  <c r="T151"/>
  <c r="R152"/>
  <c r="R151"/>
  <c r="P152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BI131"/>
  <c r="BH131"/>
  <c r="BG131"/>
  <c r="BF131"/>
  <c r="T131"/>
  <c r="R131"/>
  <c r="P131"/>
  <c r="BI126"/>
  <c r="BH126"/>
  <c r="BG126"/>
  <c r="BF126"/>
  <c r="T126"/>
  <c r="T125"/>
  <c r="R126"/>
  <c r="R125"/>
  <c r="P126"/>
  <c r="P125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R112"/>
  <c r="P112"/>
  <c r="J106"/>
  <c r="J105"/>
  <c r="F105"/>
  <c r="F103"/>
  <c r="E101"/>
  <c r="J55"/>
  <c r="J54"/>
  <c r="F54"/>
  <c r="F52"/>
  <c r="E50"/>
  <c r="J18"/>
  <c r="E18"/>
  <c r="F106"/>
  <c r="J17"/>
  <c r="J12"/>
  <c r="J103"/>
  <c r="E7"/>
  <c r="E48"/>
  <c i="1" r="L50"/>
  <c r="AM50"/>
  <c r="AM49"/>
  <c r="L49"/>
  <c r="AM47"/>
  <c r="L47"/>
  <c r="L45"/>
  <c r="L44"/>
  <c i="2" r="J1310"/>
  <c r="J1296"/>
  <c r="BK1238"/>
  <c r="BK1189"/>
  <c r="J1140"/>
  <c r="J1065"/>
  <c r="BK975"/>
  <c r="BK916"/>
  <c r="J877"/>
  <c r="J820"/>
  <c r="BK801"/>
  <c r="BK727"/>
  <c r="BK645"/>
  <c r="BK280"/>
  <c r="BK223"/>
  <c r="BK195"/>
  <c r="BK145"/>
  <c r="J112"/>
  <c r="J1308"/>
  <c r="J1287"/>
  <c r="J1254"/>
  <c r="J1190"/>
  <c r="BK1179"/>
  <c r="J1117"/>
  <c r="J1108"/>
  <c r="J1071"/>
  <c r="J1019"/>
  <c r="J906"/>
  <c r="BK862"/>
  <c r="BK759"/>
  <c r="J717"/>
  <c r="BK483"/>
  <c r="J240"/>
  <c r="J202"/>
  <c r="J144"/>
  <c r="BK117"/>
  <c r="BK1363"/>
  <c r="BK1349"/>
  <c r="J1306"/>
  <c r="BK1252"/>
  <c r="BK1232"/>
  <c r="BK1188"/>
  <c r="J1114"/>
  <c r="J1063"/>
  <c r="BK1028"/>
  <c r="J910"/>
  <c r="BK875"/>
  <c r="BK854"/>
  <c r="BK803"/>
  <c r="J737"/>
  <c r="BK699"/>
  <c r="BK649"/>
  <c r="BK341"/>
  <c r="BK244"/>
  <c r="BK179"/>
  <c r="BK141"/>
  <c r="BK1371"/>
  <c r="J1349"/>
  <c r="J1339"/>
  <c r="BK1329"/>
  <c r="BK1306"/>
  <c r="J1265"/>
  <c r="BK1230"/>
  <c r="BK1218"/>
  <c r="BK1178"/>
  <c r="BK1140"/>
  <c r="BK1092"/>
  <c r="BK1056"/>
  <c r="BK1019"/>
  <c r="BK906"/>
  <c r="BK877"/>
  <c r="J851"/>
  <c r="J829"/>
  <c r="J693"/>
  <c r="BK523"/>
  <c r="J256"/>
  <c r="J197"/>
  <c r="BK172"/>
  <c r="BK1377"/>
  <c r="J1347"/>
  <c r="J1336"/>
  <c r="BK1300"/>
  <c r="J1252"/>
  <c r="J1218"/>
  <c r="BK1182"/>
  <c r="BK1148"/>
  <c r="J1099"/>
  <c r="J1069"/>
  <c r="J975"/>
  <c r="BK891"/>
  <c r="BK868"/>
  <c r="BK822"/>
  <c r="J801"/>
  <c r="BK743"/>
  <c r="BK693"/>
  <c r="J645"/>
  <c r="BK343"/>
  <c r="BK250"/>
  <c r="J180"/>
  <c r="BK164"/>
  <c r="BK1313"/>
  <c r="J1304"/>
  <c r="BK1280"/>
  <c r="J1187"/>
  <c r="J1111"/>
  <c r="BK1079"/>
  <c r="J1011"/>
  <c r="J919"/>
  <c r="BK894"/>
  <c r="BK840"/>
  <c r="J803"/>
  <c r="J732"/>
  <c r="J649"/>
  <c r="J283"/>
  <c r="BK240"/>
  <c r="J215"/>
  <c r="J150"/>
  <c r="J115"/>
  <c r="J1324"/>
  <c r="BK1286"/>
  <c r="BK1240"/>
  <c r="BK1191"/>
  <c r="BK1184"/>
  <c r="BK1129"/>
  <c r="BK1094"/>
  <c r="BK1046"/>
  <c r="J908"/>
  <c r="J883"/>
  <c r="J798"/>
  <c r="BK769"/>
  <c r="J727"/>
  <c r="BK520"/>
  <c r="BK246"/>
  <c r="J194"/>
  <c r="J164"/>
  <c r="J120"/>
  <c r="BK1365"/>
  <c r="J1343"/>
  <c r="J1294"/>
  <c r="BK1258"/>
  <c r="BK1236"/>
  <c r="J1195"/>
  <c r="BK1156"/>
  <c r="BK1099"/>
  <c r="J1056"/>
  <c r="J915"/>
  <c r="J888"/>
  <c r="J872"/>
  <c r="J849"/>
  <c r="BK772"/>
  <c r="J734"/>
  <c r="J688"/>
  <c r="J343"/>
  <c r="BK252"/>
  <c r="BK157"/>
  <c r="J140"/>
  <c r="BK1369"/>
  <c r="BK1345"/>
  <c r="J1338"/>
  <c r="BK1322"/>
  <c r="BK1296"/>
  <c r="BK1254"/>
  <c r="J1238"/>
  <c r="BK1224"/>
  <c r="BK1186"/>
  <c r="J1145"/>
  <c r="BK1108"/>
  <c r="BK1051"/>
  <c r="J955"/>
  <c r="J891"/>
  <c r="BK859"/>
  <c r="BK843"/>
  <c r="J813"/>
  <c r="J746"/>
  <c r="J526"/>
  <c r="J280"/>
  <c r="J238"/>
  <c r="BK186"/>
  <c r="BK165"/>
  <c r="BK122"/>
  <c r="BK1351"/>
  <c r="BK1339"/>
  <c r="BK1310"/>
  <c r="J1267"/>
  <c r="BK1220"/>
  <c r="BK1183"/>
  <c r="J1160"/>
  <c r="BK1102"/>
  <c r="J1079"/>
  <c r="BK1044"/>
  <c r="BK913"/>
  <c r="J886"/>
  <c r="BK871"/>
  <c r="BK813"/>
  <c r="J759"/>
  <c r="J714"/>
  <c r="BK681"/>
  <c r="J517"/>
  <c r="BK268"/>
  <c r="J223"/>
  <c r="J179"/>
  <c r="BK140"/>
  <c r="BK115"/>
  <c r="BK1324"/>
  <c r="J1292"/>
  <c r="J1230"/>
  <c r="J1192"/>
  <c r="J1129"/>
  <c r="J1101"/>
  <c r="J1031"/>
  <c r="BK915"/>
  <c r="J882"/>
  <c r="BK846"/>
  <c r="BK765"/>
  <c r="BK707"/>
  <c r="J523"/>
  <c r="BK258"/>
  <c r="BK235"/>
  <c r="BK202"/>
  <c r="BK144"/>
  <c r="J1334"/>
  <c r="J1300"/>
  <c r="BK1282"/>
  <c r="BK1234"/>
  <c r="J1189"/>
  <c r="J1177"/>
  <c r="J1104"/>
  <c r="BK1069"/>
  <c r="J1044"/>
  <c r="BK1002"/>
  <c r="BK905"/>
  <c r="J793"/>
  <c r="BK746"/>
  <c r="J696"/>
  <c r="BK676"/>
  <c r="BK283"/>
  <c r="BK229"/>
  <c r="BK183"/>
  <c r="J149"/>
  <c r="J131"/>
  <c r="J1361"/>
  <c r="BK1340"/>
  <c r="BK1312"/>
  <c r="J1284"/>
  <c r="BK1246"/>
  <c r="J1222"/>
  <c r="J1178"/>
  <c r="BK1104"/>
  <c r="J1085"/>
  <c r="J1032"/>
  <c r="J913"/>
  <c r="BK880"/>
  <c r="BK856"/>
  <c r="BK791"/>
  <c r="BK749"/>
  <c r="J676"/>
  <c r="BK274"/>
  <c r="BK215"/>
  <c r="J152"/>
  <c i="1" r="AS54"/>
  <c i="2" r="J1367"/>
  <c r="J1353"/>
  <c r="BK1343"/>
  <c r="BK1336"/>
  <c r="J1312"/>
  <c r="BK1267"/>
  <c r="J1240"/>
  <c r="BK1222"/>
  <c r="J1185"/>
  <c r="BK1150"/>
  <c r="BK1123"/>
  <c r="BK1071"/>
  <c r="J1002"/>
  <c r="BK889"/>
  <c r="J854"/>
  <c r="J838"/>
  <c r="J772"/>
  <c r="J707"/>
  <c r="BK642"/>
  <c r="J341"/>
  <c r="BK221"/>
  <c r="BK194"/>
  <c r="J126"/>
  <c r="J1369"/>
  <c r="J1345"/>
  <c r="BK1338"/>
  <c r="J1322"/>
  <c r="J1256"/>
  <c r="J1242"/>
  <c r="J1191"/>
  <c r="J1181"/>
  <c r="BK1142"/>
  <c r="BK1101"/>
  <c r="J1038"/>
  <c r="BK910"/>
  <c r="BK883"/>
  <c r="BK865"/>
  <c r="BK798"/>
  <c r="J769"/>
  <c r="BK734"/>
  <c r="BK683"/>
  <c r="J481"/>
  <c r="J235"/>
  <c r="BK190"/>
  <c r="J165"/>
  <c r="BK112"/>
  <c r="BK1308"/>
  <c r="BK1287"/>
  <c r="BK1193"/>
  <c r="BK1177"/>
  <c r="J1051"/>
  <c r="J981"/>
  <c r="J902"/>
  <c r="J889"/>
  <c r="J862"/>
  <c r="J808"/>
  <c r="BK717"/>
  <c r="BK526"/>
  <c r="J268"/>
  <c r="J229"/>
  <c r="J190"/>
  <c r="BK137"/>
  <c r="J1333"/>
  <c r="J1290"/>
  <c r="J1248"/>
  <c r="J1193"/>
  <c r="J1186"/>
  <c r="J1132"/>
  <c r="BK1111"/>
  <c r="J1077"/>
  <c r="BK1011"/>
  <c r="BK886"/>
  <c r="J806"/>
  <c r="J778"/>
  <c r="BK720"/>
  <c r="BK679"/>
  <c r="J274"/>
  <c r="BK238"/>
  <c r="J186"/>
  <c r="J147"/>
  <c r="BK126"/>
  <c r="BK1373"/>
  <c r="J1355"/>
  <c r="J1335"/>
  <c r="J1288"/>
  <c r="BK1248"/>
  <c r="J1220"/>
  <c r="J1123"/>
  <c r="BK1058"/>
  <c r="J916"/>
  <c r="BK908"/>
  <c r="J859"/>
  <c r="BK808"/>
  <c r="BK754"/>
  <c r="J686"/>
  <c r="BK517"/>
  <c r="BK270"/>
  <c r="J217"/>
  <c r="J176"/>
  <c r="BK146"/>
  <c r="BK1375"/>
  <c r="BK1357"/>
  <c r="BK1347"/>
  <c r="J1340"/>
  <c r="BK1335"/>
  <c r="BK1290"/>
  <c r="BK1244"/>
  <c r="J1228"/>
  <c r="J1156"/>
  <c r="BK1126"/>
  <c r="J1097"/>
  <c r="J1074"/>
  <c r="BK1041"/>
  <c r="J894"/>
  <c r="J856"/>
  <c r="J840"/>
  <c r="BK820"/>
  <c r="J740"/>
  <c r="J704"/>
  <c r="J459"/>
  <c r="J252"/>
  <c r="BK176"/>
  <c r="J141"/>
  <c r="J1373"/>
  <c r="BK1361"/>
  <c r="BK1334"/>
  <c r="BK1302"/>
  <c r="BK1265"/>
  <c r="J1226"/>
  <c r="BK1190"/>
  <c r="BK1180"/>
  <c r="BK1114"/>
  <c r="BK1074"/>
  <c r="J1041"/>
  <c r="BK902"/>
  <c r="BK882"/>
  <c r="J846"/>
  <c r="BK806"/>
  <c r="BK793"/>
  <c r="BK740"/>
  <c r="J679"/>
  <c r="BK457"/>
  <c r="J258"/>
  <c r="J211"/>
  <c r="J183"/>
  <c r="J145"/>
  <c r="BK120"/>
  <c r="BK1330"/>
  <c r="J1298"/>
  <c r="J1246"/>
  <c r="J1182"/>
  <c r="J1126"/>
  <c r="J1082"/>
  <c r="BK1038"/>
  <c r="BK945"/>
  <c r="BK897"/>
  <c r="BK872"/>
  <c r="J811"/>
  <c r="J796"/>
  <c r="J690"/>
  <c r="BK481"/>
  <c r="J250"/>
  <c r="BK233"/>
  <c r="J205"/>
  <c r="J133"/>
  <c r="J1329"/>
  <c r="BK1288"/>
  <c r="J1258"/>
  <c r="J1232"/>
  <c r="BK1185"/>
  <c r="J1148"/>
  <c r="J1102"/>
  <c r="BK1063"/>
  <c r="J1035"/>
  <c r="J952"/>
  <c r="BK888"/>
  <c r="J822"/>
  <c r="J782"/>
  <c r="BK732"/>
  <c r="BK686"/>
  <c r="J457"/>
  <c r="BK262"/>
  <c r="BK227"/>
  <c r="J172"/>
  <c r="J137"/>
  <c r="J1371"/>
  <c r="BK1353"/>
  <c r="J1331"/>
  <c r="J1282"/>
  <c r="J1236"/>
  <c r="BK1181"/>
  <c r="BK1145"/>
  <c r="J1094"/>
  <c r="BK981"/>
  <c r="J879"/>
  <c r="BK851"/>
  <c r="J765"/>
  <c r="J720"/>
  <c r="J529"/>
  <c r="J264"/>
  <c r="J195"/>
  <c r="BK149"/>
  <c r="J117"/>
  <c r="J1363"/>
  <c r="J1351"/>
  <c r="BK1342"/>
  <c r="J1330"/>
  <c r="BK1304"/>
  <c r="BK1256"/>
  <c r="J1234"/>
  <c r="BK1187"/>
  <c r="BK1160"/>
  <c r="BK1085"/>
  <c r="J1048"/>
  <c r="J945"/>
  <c r="J871"/>
  <c r="J831"/>
  <c r="BK778"/>
  <c r="J730"/>
  <c r="BK529"/>
  <c r="J262"/>
  <c r="BK217"/>
  <c r="BK187"/>
  <c r="BK152"/>
  <c r="J1375"/>
  <c r="J1365"/>
  <c r="J1342"/>
  <c r="J1332"/>
  <c r="BK1292"/>
  <c r="J1244"/>
  <c r="J1188"/>
  <c r="BK1132"/>
  <c r="J1092"/>
  <c r="BK1065"/>
  <c r="J1028"/>
  <c r="J897"/>
  <c r="J880"/>
  <c r="BK831"/>
  <c r="BK796"/>
  <c r="J749"/>
  <c r="BK704"/>
  <c r="BK690"/>
  <c r="J483"/>
  <c r="J246"/>
  <c r="BK205"/>
  <c r="J157"/>
  <c r="J122"/>
  <c r="BK1332"/>
  <c r="J1286"/>
  <c r="BK1228"/>
  <c r="J1180"/>
  <c r="J1106"/>
  <c r="BK1035"/>
  <c r="BK952"/>
  <c r="BK899"/>
  <c r="BK879"/>
  <c r="BK838"/>
  <c r="J754"/>
  <c r="J699"/>
  <c r="J642"/>
  <c r="J276"/>
  <c r="J244"/>
  <c r="J221"/>
  <c r="BK180"/>
  <c r="BK1331"/>
  <c r="BK1294"/>
  <c r="BK1284"/>
  <c r="BK1195"/>
  <c r="J1183"/>
  <c r="BK1120"/>
  <c r="BK1106"/>
  <c r="J1058"/>
  <c r="BK1031"/>
  <c r="BK919"/>
  <c r="J899"/>
  <c r="J843"/>
  <c r="BK788"/>
  <c r="J743"/>
  <c r="BK688"/>
  <c r="BK264"/>
  <c r="J233"/>
  <c r="J175"/>
  <c r="J146"/>
  <c r="J1377"/>
  <c r="J1357"/>
  <c r="J1337"/>
  <c r="J1302"/>
  <c r="J1250"/>
  <c r="BK1192"/>
  <c r="J1150"/>
  <c r="BK1097"/>
  <c r="BK1048"/>
  <c r="J885"/>
  <c r="J865"/>
  <c r="BK829"/>
  <c r="BK782"/>
  <c r="BK730"/>
  <c r="J681"/>
  <c r="BK459"/>
  <c r="BK256"/>
  <c r="J187"/>
  <c r="BK150"/>
  <c r="BK131"/>
  <c r="BK1355"/>
  <c r="J1344"/>
  <c r="BK1337"/>
  <c r="J1313"/>
  <c r="J1280"/>
  <c r="BK1242"/>
  <c r="BK1226"/>
  <c r="J1184"/>
  <c r="J1142"/>
  <c r="J1120"/>
  <c r="BK1077"/>
  <c r="BK1032"/>
  <c r="J905"/>
  <c r="J868"/>
  <c r="BK849"/>
  <c r="J791"/>
  <c r="BK714"/>
  <c r="J683"/>
  <c r="J270"/>
  <c r="BK211"/>
  <c r="BK147"/>
  <c r="BK1367"/>
  <c r="BK1344"/>
  <c r="BK1333"/>
  <c r="BK1298"/>
  <c r="BK1250"/>
  <c r="J1224"/>
  <c r="J1179"/>
  <c r="BK1117"/>
  <c r="BK1082"/>
  <c r="J1046"/>
  <c r="BK955"/>
  <c r="BK885"/>
  <c r="J875"/>
  <c r="BK811"/>
  <c r="J788"/>
  <c r="BK737"/>
  <c r="BK696"/>
  <c r="J520"/>
  <c r="BK276"/>
  <c r="J227"/>
  <c r="BK197"/>
  <c r="BK175"/>
  <c r="BK133"/>
  <c l="1" r="R111"/>
  <c r="T130"/>
  <c r="R136"/>
  <c r="R204"/>
  <c r="T519"/>
  <c r="R641"/>
  <c r="R648"/>
  <c r="R695"/>
  <c r="R729"/>
  <c r="P768"/>
  <c r="P842"/>
  <c r="BK867"/>
  <c r="J867"/>
  <c r="J80"/>
  <c r="BK901"/>
  <c r="J901"/>
  <c r="J81"/>
  <c r="T918"/>
  <c r="BK1159"/>
  <c r="J1159"/>
  <c r="J86"/>
  <c r="P111"/>
  <c r="P130"/>
  <c r="BK204"/>
  <c r="J204"/>
  <c r="J68"/>
  <c r="BK519"/>
  <c r="J519"/>
  <c r="J69"/>
  <c r="BK641"/>
  <c r="J641"/>
  <c r="J70"/>
  <c r="BK648"/>
  <c r="J648"/>
  <c r="J71"/>
  <c r="BK695"/>
  <c r="J695"/>
  <c r="J72"/>
  <c r="P1159"/>
  <c r="BK111"/>
  <c r="R130"/>
  <c r="T136"/>
  <c r="T204"/>
  <c r="P641"/>
  <c r="T648"/>
  <c r="P695"/>
  <c r="P729"/>
  <c r="T768"/>
  <c r="T842"/>
  <c r="T861"/>
  <c r="T867"/>
  <c r="P901"/>
  <c r="R901"/>
  <c r="T901"/>
  <c r="BK1040"/>
  <c r="J1040"/>
  <c r="J83"/>
  <c r="BK1360"/>
  <c r="J1360"/>
  <c r="J89"/>
  <c r="BK729"/>
  <c r="J729"/>
  <c r="J74"/>
  <c r="BK768"/>
  <c r="J768"/>
  <c r="J77"/>
  <c r="BK842"/>
  <c r="J842"/>
  <c r="J78"/>
  <c r="BK861"/>
  <c r="J861"/>
  <c r="J79"/>
  <c r="P861"/>
  <c r="P867"/>
  <c r="P918"/>
  <c r="R1040"/>
  <c r="BK1110"/>
  <c r="J1110"/>
  <c r="J84"/>
  <c r="R1110"/>
  <c r="BK1131"/>
  <c r="J1131"/>
  <c r="J85"/>
  <c r="R1131"/>
  <c r="T1159"/>
  <c r="P1346"/>
  <c r="T1346"/>
  <c r="R1360"/>
  <c r="BK130"/>
  <c r="J130"/>
  <c r="J63"/>
  <c r="P136"/>
  <c r="P204"/>
  <c r="R519"/>
  <c r="T641"/>
  <c r="P648"/>
  <c r="T695"/>
  <c r="BK918"/>
  <c r="J918"/>
  <c r="J82"/>
  <c r="P1040"/>
  <c r="T1360"/>
  <c r="T111"/>
  <c r="BK136"/>
  <c r="J136"/>
  <c r="J64"/>
  <c r="BK156"/>
  <c r="J156"/>
  <c r="J67"/>
  <c r="P156"/>
  <c r="R156"/>
  <c r="R155"/>
  <c r="T156"/>
  <c r="T155"/>
  <c r="P519"/>
  <c r="T729"/>
  <c r="R768"/>
  <c r="R842"/>
  <c r="R861"/>
  <c r="R867"/>
  <c r="R918"/>
  <c r="T1040"/>
  <c r="P1110"/>
  <c r="T1110"/>
  <c r="P1131"/>
  <c r="T1131"/>
  <c r="R1159"/>
  <c r="BK1346"/>
  <c r="J1346"/>
  <c r="J87"/>
  <c r="R1346"/>
  <c r="P1360"/>
  <c r="F55"/>
  <c r="BE126"/>
  <c r="BE149"/>
  <c r="BE176"/>
  <c r="BE187"/>
  <c r="BE195"/>
  <c r="BE215"/>
  <c r="BE233"/>
  <c r="BE244"/>
  <c r="BE256"/>
  <c r="BE264"/>
  <c r="BE280"/>
  <c r="BE523"/>
  <c r="BE529"/>
  <c r="BE642"/>
  <c r="BE707"/>
  <c r="BE720"/>
  <c r="BE730"/>
  <c r="BE746"/>
  <c r="BE778"/>
  <c r="BE808"/>
  <c r="BE843"/>
  <c r="BE872"/>
  <c r="BE889"/>
  <c r="BE894"/>
  <c r="BE916"/>
  <c r="BE945"/>
  <c r="BE1011"/>
  <c r="BE1019"/>
  <c r="BE1035"/>
  <c r="BE1058"/>
  <c r="BE1077"/>
  <c r="BE1085"/>
  <c r="BE1097"/>
  <c r="BE1111"/>
  <c r="BE1140"/>
  <c r="BE1177"/>
  <c r="BE1178"/>
  <c r="BE1185"/>
  <c r="BE1187"/>
  <c r="BE1228"/>
  <c r="BE1240"/>
  <c r="BE1280"/>
  <c r="BE1282"/>
  <c r="BE1286"/>
  <c r="BE1287"/>
  <c r="BE1313"/>
  <c r="BE1324"/>
  <c r="BE1331"/>
  <c r="BE1336"/>
  <c r="BE1343"/>
  <c r="BE1349"/>
  <c r="BE1353"/>
  <c r="BE1363"/>
  <c r="BE1365"/>
  <c r="BE1369"/>
  <c r="BE1371"/>
  <c r="BE112"/>
  <c r="BE120"/>
  <c r="BE140"/>
  <c r="BE150"/>
  <c r="BE175"/>
  <c r="BE180"/>
  <c r="BE183"/>
  <c r="BE202"/>
  <c r="BE205"/>
  <c r="BE223"/>
  <c r="BE227"/>
  <c r="BE235"/>
  <c r="BE240"/>
  <c r="BE258"/>
  <c r="BE268"/>
  <c r="BE274"/>
  <c r="BE276"/>
  <c r="BE457"/>
  <c r="BE481"/>
  <c r="BE649"/>
  <c r="BE681"/>
  <c r="BE690"/>
  <c r="BE704"/>
  <c r="BE717"/>
  <c r="BE754"/>
  <c r="BE765"/>
  <c r="BE788"/>
  <c r="BE811"/>
  <c r="BE822"/>
  <c r="BE851"/>
  <c r="BE856"/>
  <c r="BE859"/>
  <c r="BE880"/>
  <c r="BE886"/>
  <c r="BE891"/>
  <c r="BE902"/>
  <c r="BE908"/>
  <c r="BE919"/>
  <c r="BE952"/>
  <c r="BE1046"/>
  <c r="BE1063"/>
  <c r="BE1104"/>
  <c r="BE1117"/>
  <c r="BE1132"/>
  <c r="BE1180"/>
  <c r="BE1184"/>
  <c r="BE1189"/>
  <c r="BE1190"/>
  <c r="BE1193"/>
  <c r="BE1220"/>
  <c r="BE1232"/>
  <c r="BE1248"/>
  <c r="BE1258"/>
  <c r="BE1298"/>
  <c r="BE1302"/>
  <c r="BE1308"/>
  <c r="BE1333"/>
  <c r="BE1339"/>
  <c r="BE1340"/>
  <c r="BE1342"/>
  <c r="BE1344"/>
  <c r="BE1361"/>
  <c r="BE1367"/>
  <c r="BE1373"/>
  <c r="BE1377"/>
  <c r="E99"/>
  <c r="BE137"/>
  <c r="BE144"/>
  <c r="BE186"/>
  <c r="BE190"/>
  <c r="BE221"/>
  <c r="BE229"/>
  <c r="BE262"/>
  <c r="BE283"/>
  <c r="BE526"/>
  <c r="BE645"/>
  <c r="BE679"/>
  <c r="BE696"/>
  <c r="BE727"/>
  <c r="BE732"/>
  <c r="BE759"/>
  <c r="BE769"/>
  <c r="BE798"/>
  <c r="BE801"/>
  <c r="BE831"/>
  <c r="BE840"/>
  <c r="BE846"/>
  <c r="BE854"/>
  <c r="BE862"/>
  <c r="BE877"/>
  <c r="BE899"/>
  <c r="BE915"/>
  <c r="BE955"/>
  <c r="BE975"/>
  <c r="BE1031"/>
  <c r="BE1038"/>
  <c r="BE1051"/>
  <c r="BE1056"/>
  <c r="BE1082"/>
  <c r="BE1092"/>
  <c r="BE1106"/>
  <c r="BE1120"/>
  <c r="BE1129"/>
  <c r="BE1142"/>
  <c r="BE1160"/>
  <c r="BE1183"/>
  <c r="BE1236"/>
  <c r="BE1238"/>
  <c r="BE1242"/>
  <c r="BE1292"/>
  <c r="BE1304"/>
  <c r="BE1334"/>
  <c r="BE1335"/>
  <c r="BE1337"/>
  <c r="BE1338"/>
  <c r="BE1345"/>
  <c r="BE1347"/>
  <c r="BE1351"/>
  <c r="BE1355"/>
  <c r="BE1357"/>
  <c r="BE1375"/>
  <c r="BK726"/>
  <c r="J726"/>
  <c r="J73"/>
  <c r="J52"/>
  <c r="BE115"/>
  <c r="BE133"/>
  <c r="BE141"/>
  <c r="BE145"/>
  <c r="BE146"/>
  <c r="BE152"/>
  <c r="BE165"/>
  <c r="BE197"/>
  <c r="BE250"/>
  <c r="BE252"/>
  <c r="BE270"/>
  <c r="BE341"/>
  <c r="BE343"/>
  <c r="BE483"/>
  <c r="BE517"/>
  <c r="BE683"/>
  <c r="BE693"/>
  <c r="BE699"/>
  <c r="BE714"/>
  <c r="BE740"/>
  <c r="BE743"/>
  <c r="BE772"/>
  <c r="BE791"/>
  <c r="BE796"/>
  <c r="BE803"/>
  <c r="BE820"/>
  <c r="BE838"/>
  <c r="BE865"/>
  <c r="BE871"/>
  <c r="BE879"/>
  <c r="BE882"/>
  <c r="BE885"/>
  <c r="BE897"/>
  <c r="BE906"/>
  <c r="BE913"/>
  <c r="BE981"/>
  <c r="BE1028"/>
  <c r="BE1032"/>
  <c r="BE1041"/>
  <c r="BE1065"/>
  <c r="BE1074"/>
  <c r="BE1079"/>
  <c r="BE1101"/>
  <c r="BE1114"/>
  <c r="BE1126"/>
  <c r="BE1145"/>
  <c r="BE1182"/>
  <c r="BE1186"/>
  <c r="BE1192"/>
  <c r="BK764"/>
  <c r="J764"/>
  <c r="J75"/>
  <c r="BE1230"/>
  <c r="BE1246"/>
  <c r="BE1250"/>
  <c r="BE1252"/>
  <c r="BE1256"/>
  <c r="BE1296"/>
  <c r="BE1306"/>
  <c r="BE1310"/>
  <c r="BE1322"/>
  <c r="BE1330"/>
  <c r="BE1332"/>
  <c r="BK125"/>
  <c r="J125"/>
  <c r="J62"/>
  <c r="BK151"/>
  <c r="J151"/>
  <c r="J65"/>
  <c r="BE117"/>
  <c r="BE122"/>
  <c r="BE131"/>
  <c r="BE147"/>
  <c r="BE157"/>
  <c r="BE164"/>
  <c r="BE172"/>
  <c r="BE179"/>
  <c r="BE194"/>
  <c r="BE211"/>
  <c r="BE217"/>
  <c r="BE238"/>
  <c r="BE246"/>
  <c r="BE459"/>
  <c r="BE520"/>
  <c r="BE676"/>
  <c r="BE686"/>
  <c r="BE688"/>
  <c r="BE734"/>
  <c r="BE737"/>
  <c r="BE749"/>
  <c r="BE782"/>
  <c r="BE793"/>
  <c r="BE806"/>
  <c r="BE813"/>
  <c r="BE829"/>
  <c r="BE849"/>
  <c r="BE868"/>
  <c r="BE875"/>
  <c r="BE883"/>
  <c r="BE888"/>
  <c r="BE905"/>
  <c r="BE910"/>
  <c r="BE1002"/>
  <c r="BE1044"/>
  <c r="BE1048"/>
  <c r="BE1069"/>
  <c r="BE1071"/>
  <c r="BE1094"/>
  <c r="BE1099"/>
  <c r="BE1102"/>
  <c r="BE1108"/>
  <c r="BE1123"/>
  <c r="BE1148"/>
  <c r="BE1150"/>
  <c r="BE1156"/>
  <c r="BE1179"/>
  <c r="BE1181"/>
  <c r="BE1188"/>
  <c r="BE1191"/>
  <c r="BE1195"/>
  <c r="BE1218"/>
  <c r="BE1222"/>
  <c r="BE1224"/>
  <c r="BE1226"/>
  <c r="BE1234"/>
  <c r="BE1244"/>
  <c r="BE1254"/>
  <c r="BE1265"/>
  <c r="BE1267"/>
  <c r="BE1284"/>
  <c r="BE1288"/>
  <c r="BE1290"/>
  <c r="BE1294"/>
  <c r="BE1300"/>
  <c r="BE1312"/>
  <c r="BE1329"/>
  <c r="BK1356"/>
  <c r="J1356"/>
  <c r="J88"/>
  <c r="F34"/>
  <c i="1" r="BA55"/>
  <c r="BA54"/>
  <c r="AW54"/>
  <c r="AK30"/>
  <c i="2" r="F37"/>
  <c i="1" r="BD55"/>
  <c r="BD54"/>
  <c r="W33"/>
  <c i="2" r="F36"/>
  <c i="1" r="BC55"/>
  <c r="BC54"/>
  <c r="W32"/>
  <c i="2" r="F35"/>
  <c i="1" r="BB55"/>
  <c r="BB54"/>
  <c r="W31"/>
  <c i="2" r="J34"/>
  <c i="1" r="AW55"/>
  <c i="2" l="1" r="P155"/>
  <c r="T110"/>
  <c r="T767"/>
  <c r="R767"/>
  <c r="P110"/>
  <c r="P767"/>
  <c r="R110"/>
  <c r="R109"/>
  <c r="J111"/>
  <c r="J61"/>
  <c r="BK767"/>
  <c r="J767"/>
  <c r="J76"/>
  <c r="BK155"/>
  <c r="J155"/>
  <c r="J66"/>
  <c i="1" r="AY54"/>
  <c r="AX54"/>
  <c i="2" r="J33"/>
  <c i="1" r="AV55"/>
  <c r="AT55"/>
  <c r="W30"/>
  <c i="2" r="F33"/>
  <c i="1" r="AZ55"/>
  <c r="AZ54"/>
  <c r="W29"/>
  <c i="2" l="1" r="P109"/>
  <c i="1" r="AU55"/>
  <c i="2" r="T109"/>
  <c r="BK110"/>
  <c r="J110"/>
  <c r="J60"/>
  <c i="1" r="AU54"/>
  <c r="AV54"/>
  <c r="AK29"/>
  <c i="2" l="1" r="BK109"/>
  <c r="J109"/>
  <c r="J59"/>
  <c i="1" r="AT54"/>
  <c i="2" l="1" r="J30"/>
  <c i="1" r="AG55"/>
  <c r="AN55"/>
  <c i="2" l="1" r="J39"/>
  <c i="1" r="AG54"/>
  <c r="AN54"/>
  <c l="1"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<sst xmlns="http://schemas.openxmlformats.org/spreadsheetml/2006/main">
  <si>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</si>
  <si>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</si>
  <si>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</si>
  <si>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</si>
  <si>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</si>
  <si>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{6407ff2c-a9ca-4b65-ab6e-9701ee17507e}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</si>
  <si>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</si>
  <si>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</si>
  <si>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</si>
  <si>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</si>
  <si>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</si>
  <si>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</si>
  <si>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</si>
  <si>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</si>
  <si>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2026/021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</si>
  <si>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</si>
  <si>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</si>
  <si>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Wagnerovo náměstí, Beroun</t>
  </si>
  <si>
    <t>KSO:</t>
  </si>
  <si>
    <t/>
  </si>
  <si>
    <t>CC-CZ:</t>
  </si>
  <si>
    <t>Místo:</t>
  </si>
  <si>
    <t>Wagnerovo nám. 458/7, 26601 Beroun-Město</t>
  </si>
  <si>
    <t>Datum:</t>
  </si>
  <si>
    <t>24. 2. 2026</t>
  </si>
  <si>
    <t>Zadavatel:</t>
  </si>
  <si>
    <t>IČ:</t>
  </si>
  <si>
    <t>00233129</t>
  </si>
  <si>
    <t>Městský úřad Beroun</t>
  </si>
  <si>
    <t>DIČ:</t>
  </si>
  <si>
    <t>Účastník:</t>
  </si>
  <si>
    <t>Vyplň údaj</t>
  </si>
  <si>
    <t>Projektant:</t>
  </si>
  <si>
    <t>27364038</t>
  </si>
  <si>
    <t>AP STUDIO s.r.o.</t>
  </si>
  <si>
    <t>True</t>
  </si>
  <si>
    <t>Zpracovatel:</t>
  </si>
  <si>
    <t>Kateřina Bačová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</si>
  <si>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</si>
  <si>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</si>
  <si>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</si>
  <si>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</si>
  <si>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</si>
  <si>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</si>
  <si>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</si>
  <si>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</si>
  <si>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</si>
  <si>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</si>
  <si>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</si>
  <si>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</si>
  <si>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</si>
  <si>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</si>
  <si>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</si>
  <si>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</si>
  <si>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</si>
  <si>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</si>
  <si>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</si>
  <si>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</si>
  <si>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</si>
  <si>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</si>
  <si>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</si>
  <si>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</si>
  <si>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</si>
  <si>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</si>
  <si>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</si>
  <si>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</si>
  <si>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</si>
  <si>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</si>
  <si>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</si>
  <si>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</si>
  <si>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</si>
  <si>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</si>
  <si>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</si>
  <si>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</si>
  <si>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</si>
  <si>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</si>
  <si>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</si>
  <si>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</si>
  <si>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</si>
  <si>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</si>
  <si>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Renovace historické čelní fasády hlavní budovy, zateplení</t>
  </si>
  <si>
    <t>STA</t>
  </si>
  <si>
    <t>1</t>
  </si>
  <si>
    <t>{3393db50-0708-47a4-9ffe-df609854277f}</t>
  </si>
  <si>
    <t>2</t>
  </si>
  <si>
    <t>Z0001</t>
  </si>
  <si>
    <t>Fasáda zateplení - EPS 200</t>
  </si>
  <si>
    <t>m2</t>
  </si>
  <si>
    <t>781,2</t>
  </si>
  <si>
    <t>3</t>
  </si>
  <si>
    <t>Z0002</t>
  </si>
  <si>
    <t>Fasáda zateplení - EPS 180</t>
  </si>
  <si>
    <t>1153,1</t>
  </si>
  <si>
    <t>KRYCÍ LIST SOUPISU PRACÍ</t>
  </si>
  <si>
    <t>Z0003</t>
  </si>
  <si>
    <t>Fasáda zateplení - EPS 160</t>
  </si>
  <si>
    <t>258,1</t>
  </si>
  <si>
    <t>Z0004</t>
  </si>
  <si>
    <t>Fasáda zateplení - EPS 140</t>
  </si>
  <si>
    <t>297,8</t>
  </si>
  <si>
    <t>Z0005</t>
  </si>
  <si>
    <t xml:space="preserve">Fasáda zateplení -  EPS 20</t>
  </si>
  <si>
    <t>54,65</t>
  </si>
  <si>
    <t>Z0006</t>
  </si>
  <si>
    <t>Fasáda zateplení - minerál 200</t>
  </si>
  <si>
    <t>80,9</t>
  </si>
  <si>
    <t>Objekt:</t>
  </si>
  <si>
    <t>Z0007</t>
  </si>
  <si>
    <t>Fasáda zateplení - minerál 180</t>
  </si>
  <si>
    <t>155,4</t>
  </si>
  <si>
    <t>01 - Renovace historické čelní fasády hlavní budovy, zateplení</t>
  </si>
  <si>
    <t>Z0008</t>
  </si>
  <si>
    <t>Fasáda zateplení - minerál 160</t>
  </si>
  <si>
    <t>9,8</t>
  </si>
  <si>
    <t>Z0009</t>
  </si>
  <si>
    <t>Fasáda zateplení - minerál 80</t>
  </si>
  <si>
    <t>161,1</t>
  </si>
  <si>
    <t>Z0010</t>
  </si>
  <si>
    <t>Fasáda zateplení - minerál 140</t>
  </si>
  <si>
    <t>36,8</t>
  </si>
  <si>
    <t>Z0011</t>
  </si>
  <si>
    <t xml:space="preserve">Fasáda zateplení -  minerál 20</t>
  </si>
  <si>
    <t>6,7</t>
  </si>
  <si>
    <t>Z0012</t>
  </si>
  <si>
    <t xml:space="preserve">Fasáda zateplení  parapetů - PIR 20</t>
  </si>
  <si>
    <t>m</t>
  </si>
  <si>
    <t>230,98</t>
  </si>
  <si>
    <t>F0001</t>
  </si>
  <si>
    <t>Silikátový nátěr odst. S 1005-Y30R, štuková omítka hr. 0,5 mm</t>
  </si>
  <si>
    <t>702,09</t>
  </si>
  <si>
    <t>Z0013</t>
  </si>
  <si>
    <t>Zasáda zateplení ostění a nadpraží - PIR 20</t>
  </si>
  <si>
    <t>818,74</t>
  </si>
  <si>
    <t>T0001</t>
  </si>
  <si>
    <t>Terasy</t>
  </si>
  <si>
    <t>38,45</t>
  </si>
  <si>
    <t>F0002</t>
  </si>
  <si>
    <t>Silikátový nátěr odst. S 1505-Y30R, štuková omítka hr. 0,5 mm</t>
  </si>
  <si>
    <t>478,13</t>
  </si>
  <si>
    <t>F0003</t>
  </si>
  <si>
    <t>Břízolitová omítka hr. 1 mm, odst. 30145</t>
  </si>
  <si>
    <t>102,37</t>
  </si>
  <si>
    <t>F0004</t>
  </si>
  <si>
    <t>Břízolitová omítka hr. 3 mm, odst. 30144</t>
  </si>
  <si>
    <t>509,84</t>
  </si>
  <si>
    <t>F0005</t>
  </si>
  <si>
    <t>Břízolitová omítka hr. 4 mm, odst. 30144</t>
  </si>
  <si>
    <t>956,86</t>
  </si>
  <si>
    <t>F0006</t>
  </si>
  <si>
    <t>Profilovaná silikátová stěrková omítka hr. 0.5 mm, odst. S 1005-Y30R</t>
  </si>
  <si>
    <t>153,29</t>
  </si>
  <si>
    <t>F0008</t>
  </si>
  <si>
    <t>Renovace stávajícího kamenného soklu, očištění, renovace spárování</t>
  </si>
  <si>
    <t>122,74</t>
  </si>
  <si>
    <t>F0001N</t>
  </si>
  <si>
    <t>220,43</t>
  </si>
  <si>
    <t>F0002N</t>
  </si>
  <si>
    <t>100,17</t>
  </si>
  <si>
    <t>F0003N</t>
  </si>
  <si>
    <t>Břízolitová omítka hr. 1 mm, odst. 30145Břízolitová omítka hr. 1 mm, odst. 30145</t>
  </si>
  <si>
    <t>23,95</t>
  </si>
  <si>
    <t>F0004N</t>
  </si>
  <si>
    <t>75,75</t>
  </si>
  <si>
    <t>F0005N</t>
  </si>
  <si>
    <t>186,79</t>
  </si>
  <si>
    <t>F0006N</t>
  </si>
  <si>
    <t>21,47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</si>
  <si>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</si>
  <si>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</si>
  <si>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</si>
  <si>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</si>
  <si>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</si>
  <si>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</si>
  <si>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</si>
  <si>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</si>
  <si>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</si>
  <si>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</si>
  <si>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62 - Úprava povrchů vnějších</t>
  </si>
  <si>
    <t xml:space="preserve">      D01 - Úprava povrchů vnějších - Omítky</t>
  </si>
  <si>
    <t xml:space="preserve">      D02 - Úprava povrchů vnějších - Zateplení fasády</t>
  </si>
  <si>
    <t xml:space="preserve">      D03 - Úprava povrchů vnějších - Ostatní</t>
  </si>
  <si>
    <t xml:space="preserve">    63 - Podlahy a podlahové konstrukce</t>
  </si>
  <si>
    <t xml:space="preserve">    94 - Lešení a stavební výtahy</t>
  </si>
  <si>
    <t xml:space="preserve">    96 - Bourání konstrukcí</t>
  </si>
  <si>
    <t xml:space="preserve">    98 - Demolice a sanace</t>
  </si>
  <si>
    <t xml:space="preserve">    997 - Doprava suti a vybouraných hmot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</si>
  <si>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</si>
  <si>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</si>
  <si>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</si>
  <si>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</si>
  <si>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</si>
  <si>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741 - Elektroinstalace - silnoproud</t>
  </si>
  <si>
    <t xml:space="preserve">    751 - Vzduchotechnika</t>
  </si>
  <si>
    <t xml:space="preserve">    764 - Konstrukce klempířské</t>
  </si>
  <si>
    <t xml:space="preserve">    767 - Konstrukce zámečnické</t>
  </si>
  <si>
    <t xml:space="preserve">    782 - Dokončovací práce - obklady z kamene</t>
  </si>
  <si>
    <t xml:space="preserve">    783 - Dokončovací práce - nátěry</t>
  </si>
  <si>
    <t xml:space="preserve">    783.8 - Montáž ozdobných prvků na fasádní plochy</t>
  </si>
  <si>
    <t xml:space="preserve">    790 - Ostatní</t>
  </si>
  <si>
    <t>HZS - Hodinové zúčtovací sazby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</si>
  <si>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</si>
  <si>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</si>
  <si>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</si>
  <si>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</si>
  <si>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</si>
  <si>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</si>
  <si>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</si>
  <si>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</si>
  <si>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</si>
  <si>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</si>
  <si>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</si>
  <si>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</si>
  <si>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</si>
  <si>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</si>
  <si>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</si>
  <si>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</si>
  <si>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</si>
  <si>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</si>
  <si>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</si>
  <si>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113107142</t>
  </si>
  <si>
    <t>Odstranění podkladů nebo krytů ručně s přemístěním hmot na skládku na vzdálenost do 3 m nebo s naložením na dopravní prostředek živičných, o tl. vrstvy přes 50 do 100 mm</t>
  </si>
  <si>
    <t>CS ÚRS 2026 01</t>
  </si>
  <si>
    <t>4</t>
  </si>
  <si>
    <t>230041510</t>
  </si>
  <si>
    <t>Online PSC</t>
  </si>
  <si>
    <t>https://podminky.urs.cz/item/CS_URS_2026_01/113107142</t>
  </si>
  <si>
    <t>VV</t>
  </si>
  <si>
    <t>"oplocení"11*0,50*0,50</t>
  </si>
  <si>
    <t>1311513R</t>
  </si>
  <si>
    <t>Vrtání jamek strojně průměru do 500 mm</t>
  </si>
  <si>
    <t>789052424</t>
  </si>
  <si>
    <t>11*1,00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</si>
  <si>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</si>
  <si>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</si>
  <si>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m3</t>
  </si>
  <si>
    <t>16</t>
  </si>
  <si>
    <t>-148544625</t>
  </si>
  <si>
    <t>https://podminky.urs.cz/item/CS_URS_2026_01/162751117</t>
  </si>
  <si>
    <t>11*3,14*0,25*0,25*1,00</t>
  </si>
  <si>
    <t>167111102</t>
  </si>
  <si>
    <t>Nakládání, skládání a překládání neulehlého výkopku nebo sypaniny ručně nakládání, z hornin třídy těžitelnosti II, skupiny 4 a 5</t>
  </si>
  <si>
    <t>17947575</t>
  </si>
  <si>
    <t>https://podminky.urs.cz/item/CS_URS_2026_01/167111102</t>
  </si>
  <si>
    <t>5</t>
  </si>
  <si>
    <t>171201231</t>
  </si>
  <si>
    <t>Poplatek za předání zeminy a kamení recyklačnímu zařízení zatříděné do Katalogu odpadů pod kódem 17 05 04</t>
  </si>
  <si>
    <t>t</t>
  </si>
  <si>
    <t>275947264</t>
  </si>
  <si>
    <t>https://podminky.urs.cz/item/CS_URS_2026_01/171201231</t>
  </si>
  <si>
    <t>2,159*1,7 'Přepočtené koeficientem množství</t>
  </si>
  <si>
    <t>Zakládání</t>
  </si>
  <si>
    <t>6</t>
  </si>
  <si>
    <t>275313611</t>
  </si>
  <si>
    <t>Základy z betonu prostého patky a bloky z betonu kamenem neprokládaného tř. C 16/20</t>
  </si>
  <si>
    <t>84103150</t>
  </si>
  <si>
    <t>https://podminky.urs.cz/item/CS_URS_2026_01/275313611</t>
  </si>
  <si>
    <t>"patky pro oplocení - přímá bedonáž"</t>
  </si>
  <si>
    <t>Svislé a kompletní konstrukce</t>
  </si>
  <si>
    <t>7</t>
  </si>
  <si>
    <t>310- E.1</t>
  </si>
  <si>
    <t>Renovace stávající balustrády, doplnění chybějících kusů odlitky z betonu - ozn.E1</t>
  </si>
  <si>
    <t>831693098</t>
  </si>
  <si>
    <t>P</t>
  </si>
  <si>
    <t>Poznámka k položce:_x000d_
viz.specifikace PD</t>
  </si>
  <si>
    <t>8</t>
  </si>
  <si>
    <t>310232075</t>
  </si>
  <si>
    <t>Zazdívka otvorů ve zdivu nadzákladovém děrovanými broušenými cihlami plochy přes 1 m2 do 4 m2 na tenkovrstvou maltu, tl. zdiva 440 mm</t>
  </si>
  <si>
    <t>1288565472</t>
  </si>
  <si>
    <t>https://podminky.urs.cz/item/CS_URS_2026_01/310232075</t>
  </si>
  <si>
    <t>"1.PP zazdívka oken"10,00</t>
  </si>
  <si>
    <t>Vodorovné konstrukce</t>
  </si>
  <si>
    <t>9</t>
  </si>
  <si>
    <t>434191423</t>
  </si>
  <si>
    <t>Osazování schodišťových stupňů kamenných s vyspárováním styčných spár, s provizorním dřevěným zábradlím a dočasným zakrytím stupnic prkny na desku, stupňů pemrlovaných nebo ostatních</t>
  </si>
  <si>
    <t>899794513</t>
  </si>
  <si>
    <t>https://podminky.urs.cz/item/CS_URS_2026_01/434191423</t>
  </si>
  <si>
    <t>"fasáda I"2*1,00</t>
  </si>
  <si>
    <t>10</t>
  </si>
  <si>
    <t>M</t>
  </si>
  <si>
    <t>58388024</t>
  </si>
  <si>
    <t>stupeň schodišťový žulový snímaný s drážkou 150x300x1000mm výžlabková podstupnice- pemrlovaný</t>
  </si>
  <si>
    <t>kus</t>
  </si>
  <si>
    <t>1598236770</t>
  </si>
  <si>
    <t>11</t>
  </si>
  <si>
    <t>434191433</t>
  </si>
  <si>
    <t>Osazování schodišťových stupňů kamenných s vyspárováním styčných spár, s provizorním dřevěným zábradlím a dočasným zakrytím stupnic prkny současně při zdění, rovných, kosých nebo vřetenových oboustranně zazděných, stupňů pemrlovaných nebo ostatních</t>
  </si>
  <si>
    <t>384839545</t>
  </si>
  <si>
    <t>https://podminky.urs.cz/item/CS_URS_2026_01/434191433</t>
  </si>
  <si>
    <t>"fasáda D.2"3*1,00*2</t>
  </si>
  <si>
    <t>-1124708764</t>
  </si>
  <si>
    <t>13</t>
  </si>
  <si>
    <t>790-R.B.2</t>
  </si>
  <si>
    <t>Renovace schodiště - fasáda B.2</t>
  </si>
  <si>
    <t>kompl</t>
  </si>
  <si>
    <t>2007941709</t>
  </si>
  <si>
    <t>14</t>
  </si>
  <si>
    <t>790-R.D.1</t>
  </si>
  <si>
    <t>Renovace schodiště - fasáda D.1</t>
  </si>
  <si>
    <t>-2117727763</t>
  </si>
  <si>
    <t>15</t>
  </si>
  <si>
    <t>790-R.H.1a</t>
  </si>
  <si>
    <t>Renovace schodiště - fasáda H.1</t>
  </si>
  <si>
    <t>561258651</t>
  </si>
  <si>
    <t>Poznámka k položce:_x000d_
mezi okny</t>
  </si>
  <si>
    <t>790-R.H.1b</t>
  </si>
  <si>
    <t>704321464</t>
  </si>
  <si>
    <t>17</t>
  </si>
  <si>
    <t>790-R.J</t>
  </si>
  <si>
    <t>Renovace schodiště - fasáda J</t>
  </si>
  <si>
    <t>1572991683</t>
  </si>
  <si>
    <t>Komunikace pozemní</t>
  </si>
  <si>
    <t>18</t>
  </si>
  <si>
    <t>596991112</t>
  </si>
  <si>
    <t>Řezání betonové, kameninové nebo kamenné dlažby do oblouku tloušťky dlažby přes 60 do 80 mm</t>
  </si>
  <si>
    <t>-1632749118</t>
  </si>
  <si>
    <t>https://podminky.urs.cz/item/CS_URS_2026_01/596991112</t>
  </si>
  <si>
    <t>"oplocení"11*0,50*4</t>
  </si>
  <si>
    <t>62</t>
  </si>
  <si>
    <t>Úprava povrchů vnějších</t>
  </si>
  <si>
    <t>D01</t>
  </si>
  <si>
    <t>Úprava povrchů vnějších - Omítky</t>
  </si>
  <si>
    <t>19</t>
  </si>
  <si>
    <t>622325109</t>
  </si>
  <si>
    <t>Oprava vápenocementové omítky vnějších ploch stupně členitosti 1 hladké stěn, v rozsahu opravované plochy přes 80 do 100%</t>
  </si>
  <si>
    <t>327991963</t>
  </si>
  <si>
    <t>https://podminky.urs.cz/item/CS_URS_2026_01/622325109</t>
  </si>
  <si>
    <t>"vyrovnání povrchu pod zateplení"</t>
  </si>
  <si>
    <t>Z0001+Z0002+Z0003+Z0004+Z0005</t>
  </si>
  <si>
    <t>Z0006+Z0007+Z0008+Z0009+Z0010</t>
  </si>
  <si>
    <t>Z0011+(Z0012+Z0013)*0,14</t>
  </si>
  <si>
    <t>Součet</t>
  </si>
  <si>
    <t>20</t>
  </si>
  <si>
    <t>62232-R00Z</t>
  </si>
  <si>
    <t>Oprava omítky- příplatek za pracnost</t>
  </si>
  <si>
    <t>-560297119</t>
  </si>
  <si>
    <t>622131121</t>
  </si>
  <si>
    <t>Podkladní a spojovací vrstva vnějších omítaných ploch penetrace nanášená ručně stěn</t>
  </si>
  <si>
    <t>-2053481818</t>
  </si>
  <si>
    <t>https://podminky.urs.cz/item/CS_URS_2026_01/622131121</t>
  </si>
  <si>
    <t>"penetrace pod štuk"</t>
  </si>
  <si>
    <t>F0001+F0002</t>
  </si>
  <si>
    <t>"penetrace pod břízolit"</t>
  </si>
  <si>
    <t>F0003+F0003N+F0004+F0004N+F0005+F0005N</t>
  </si>
  <si>
    <t>22</t>
  </si>
  <si>
    <t>622321131</t>
  </si>
  <si>
    <t>Vápenocementový štuk vnějších ploch tloušťky do 3 mm stěn</t>
  </si>
  <si>
    <t>-2115833972</t>
  </si>
  <si>
    <t>https://podminky.urs.cz/item/CS_URS_2026_01/622321131</t>
  </si>
  <si>
    <t>23</t>
  </si>
  <si>
    <t>62232-R00A</t>
  </si>
  <si>
    <t>Omítka štuk - příplatek za pracnost</t>
  </si>
  <si>
    <t>-311886051</t>
  </si>
  <si>
    <t>24</t>
  </si>
  <si>
    <t>622324121</t>
  </si>
  <si>
    <t>Omítka vápenocementová strukturální (břízolitová) vnějších ploch nanášená ručně stříkaná stěn</t>
  </si>
  <si>
    <t>-802106977</t>
  </si>
  <si>
    <t>https://podminky.urs.cz/item/CS_URS_2026_01/622324121</t>
  </si>
  <si>
    <t>25</t>
  </si>
  <si>
    <t>62232-R00B</t>
  </si>
  <si>
    <t>Omítka břízolit - příplatek za pracnost</t>
  </si>
  <si>
    <t>-1202471624</t>
  </si>
  <si>
    <t>26</t>
  </si>
  <si>
    <t>622335113</t>
  </si>
  <si>
    <t>Oprava cementové omítky vnějších ploch štukové dvouvrstvé stěn, v rozsahu opravované plochy přes 30 do 50%</t>
  </si>
  <si>
    <t>-2067951538</t>
  </si>
  <si>
    <t>https://podminky.urs.cz/item/CS_URS_2026_01/622335113</t>
  </si>
  <si>
    <t>"A.3 - přístupová rampa"2,00</t>
  </si>
  <si>
    <t>27</t>
  </si>
  <si>
    <t>622335203</t>
  </si>
  <si>
    <t>Oprava cementové škrábané (břízolitové) omítky vnějších ploch stěn, v rozsahu opravované plochy přes 30 do 50%</t>
  </si>
  <si>
    <t>-1465807542</t>
  </si>
  <si>
    <t>https://podminky.urs.cz/item/CS_URS_2026_01/622335203</t>
  </si>
  <si>
    <t>F0003N+F0004N+F0005N</t>
  </si>
  <si>
    <t>28</t>
  </si>
  <si>
    <t>62233-R00B</t>
  </si>
  <si>
    <t>734237439</t>
  </si>
  <si>
    <t>29</t>
  </si>
  <si>
    <t>622151011</t>
  </si>
  <si>
    <t>Penetrační nátěr vnějších pastovitých tenkovrstvých omítek silikátový stěn</t>
  </si>
  <si>
    <t>-724117002</t>
  </si>
  <si>
    <t>https://podminky.urs.cz/item/CS_URS_2026_01/622151011</t>
  </si>
  <si>
    <t>F0006+F0006N</t>
  </si>
  <si>
    <t>30</t>
  </si>
  <si>
    <t>622521002</t>
  </si>
  <si>
    <t>Omítka tenkovrstvá silikátová vnějších ploch probarvená bez penetrace zatíraná (škrábaná ), zrnitost 1,0 mm stěn</t>
  </si>
  <si>
    <t>-280228974</t>
  </si>
  <si>
    <t>https://podminky.urs.cz/item/CS_URS_2026_01/622521002</t>
  </si>
  <si>
    <t>Poznámka k položce:_x000d_
barvy dle specifikace PD</t>
  </si>
  <si>
    <t>31</t>
  </si>
  <si>
    <t>62233-R00C</t>
  </si>
  <si>
    <t>Omítka silikátová - příplatek za pracnost</t>
  </si>
  <si>
    <t>-1497608309</t>
  </si>
  <si>
    <t>32</t>
  </si>
  <si>
    <t>6223253R00A</t>
  </si>
  <si>
    <t>Oprava vápenocementové omítky vnějších ploch stupně členitosti 5 štukové, dvouvrstvé, v rozsahu opravované plochy přes 65 do 80%</t>
  </si>
  <si>
    <t>442124755</t>
  </si>
  <si>
    <t>F0001N+F0002N</t>
  </si>
  <si>
    <t>33</t>
  </si>
  <si>
    <t>629995101</t>
  </si>
  <si>
    <t>Očištění vnějších ploch tlakovou vodou omytím tlakovou vodou</t>
  </si>
  <si>
    <t>-69260071</t>
  </si>
  <si>
    <t>https://podminky.urs.cz/item/CS_URS_2026_01/629995101</t>
  </si>
  <si>
    <t>F0001+F0002+F0003+F0004</t>
  </si>
  <si>
    <t>F0005+F0006+F0006</t>
  </si>
  <si>
    <t>34</t>
  </si>
  <si>
    <t>766629214</t>
  </si>
  <si>
    <t>Montáž oken dřevěných Příplatek k cenám za izolaci mezi ostěním a rámem okna při rovném ostění, připojovací spára tl. do 15 mm, páska</t>
  </si>
  <si>
    <t>672704294</t>
  </si>
  <si>
    <t>https://podminky.urs.cz/item/CS_URS_2026_01/766629214</t>
  </si>
  <si>
    <t>D02</t>
  </si>
  <si>
    <t>Úprava povrchů vnějších - Zateplení fasády</t>
  </si>
  <si>
    <t>35</t>
  </si>
  <si>
    <t>-1832244438</t>
  </si>
  <si>
    <t>36</t>
  </si>
  <si>
    <t>622211001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</si>
  <si>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do 40 mm</t>
  </si>
  <si>
    <t>-1016731326</t>
  </si>
  <si>
    <t>https://podminky.urs.cz/item/CS_URS_2026_01/622211001</t>
  </si>
  <si>
    <t>Poznámka k položce:_x000d_
vč.perlinky</t>
  </si>
  <si>
    <t>37</t>
  </si>
  <si>
    <t>28375930</t>
  </si>
  <si>
    <t>deska EPS 70 fasádní λ=0,039 tl 20mm</t>
  </si>
  <si>
    <t>-1492769334</t>
  </si>
  <si>
    <t>54,65*1,05 'Přepočtené koeficientem množství</t>
  </si>
  <si>
    <t>38</t>
  </si>
  <si>
    <t>622211031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</si>
  <si>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</si>
  <si>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-2069543765</t>
  </si>
  <si>
    <t>https://podminky.urs.cz/item/CS_URS_2026_01/622211031</t>
  </si>
  <si>
    <t>39</t>
  </si>
  <si>
    <t>28375951</t>
  </si>
  <si>
    <t>deska EPS 70 fasádní λ=0,039 tl 140mm</t>
  </si>
  <si>
    <t>-746952710</t>
  </si>
  <si>
    <t>297,8*1,05 'Přepočtené koeficientem množství</t>
  </si>
  <si>
    <t>40</t>
  </si>
  <si>
    <t>-1177951350</t>
  </si>
  <si>
    <t>41</t>
  </si>
  <si>
    <t>28375952</t>
  </si>
  <si>
    <t>deska EPS 70 fasádní λ=0,039 tl 160mm</t>
  </si>
  <si>
    <t>2060604879</t>
  </si>
  <si>
    <t>258,1*1,05 'Přepočtené koeficientem množství</t>
  </si>
  <si>
    <t>42</t>
  </si>
  <si>
    <t>622211041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</si>
  <si>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160 do 200 mm</t>
  </si>
  <si>
    <t>-132829841</t>
  </si>
  <si>
    <t>https://podminky.urs.cz/item/CS_URS_2026_01/622211041</t>
  </si>
  <si>
    <t>43</t>
  </si>
  <si>
    <t>28375953</t>
  </si>
  <si>
    <t>deska EPS 70 fasádní λ=0,039 tl 180mm</t>
  </si>
  <si>
    <t>-1339004182</t>
  </si>
  <si>
    <t>1153,1*1,05 'Přepočtené koeficientem množství</t>
  </si>
  <si>
    <t>44</t>
  </si>
  <si>
    <t>1783215276</t>
  </si>
  <si>
    <t>45</t>
  </si>
  <si>
    <t>28375954</t>
  </si>
  <si>
    <t>deska EPS 70 fasádní λ=0,039 tl 200mm</t>
  </si>
  <si>
    <t>-1316384552</t>
  </si>
  <si>
    <t>781,2*1,05 'Přepočtené koeficientem množství</t>
  </si>
  <si>
    <t>46</t>
  </si>
  <si>
    <t>622221101</t>
  </si>
  <si>
    <t>Montáž kontaktního zateplení lepením a mechanickým kotvením z desek z minerální vlny s kolmou orientací vláken na vnější stěny, na podklad betonový nebo z lehčeného betonu, z tvárnic keramických nebo vápenopískových, tloušťky desek do 40 mm</t>
  </si>
  <si>
    <t>-1564107119</t>
  </si>
  <si>
    <t>https://podminky.urs.cz/item/CS_URS_2026_01/622221101</t>
  </si>
  <si>
    <t>47</t>
  </si>
  <si>
    <t>63151505</t>
  </si>
  <si>
    <t>deska tepelně izolační minerální kontaktních fasád kolmé vlákno λ=0,040-0,041 tl 20mm</t>
  </si>
  <si>
    <t>1472160578</t>
  </si>
  <si>
    <t>6,7*1,05 'Přepočtené koeficientem množství</t>
  </si>
  <si>
    <t>48</t>
  </si>
  <si>
    <t>622221111</t>
  </si>
  <si>
    <t>Montáž kontaktního zateplení lepením a mechanickým kotvením z desek z minerální vlny s kolmou orientací vláken na vnější stěny, na podklad betonový nebo z lehčeného betonu, z tvárnic keramických nebo vápenopískových, tloušťky desek přes 40 do 80 mm</t>
  </si>
  <si>
    <t>849316601</t>
  </si>
  <si>
    <t>https://podminky.urs.cz/item/CS_URS_2026_01/622221111</t>
  </si>
  <si>
    <t>49</t>
  </si>
  <si>
    <t>63151511</t>
  </si>
  <si>
    <t>deska tepelně izolační minerální kontaktních fasád kolmé vlákno λ=0,040-0,041 tl 80mm</t>
  </si>
  <si>
    <t>-1356540972</t>
  </si>
  <si>
    <t>161,1*1,05 'Přepočtené koeficientem množství</t>
  </si>
  <si>
    <t>50</t>
  </si>
  <si>
    <t>622221131</t>
  </si>
  <si>
    <t>Montáž kontaktního zateplení lepením a mechanickým kotvením z desek z minerální vlny s kolmou orientací vláken na vnější stěny, na podklad betonový nebo z lehčeného betonu, z tvárnic keramických nebo vápenopískových, tloušťky desek přes 120 do 160 mm</t>
  </si>
  <si>
    <t>-1312255529</t>
  </si>
  <si>
    <t>https://podminky.urs.cz/item/CS_URS_2026_01/622221131</t>
  </si>
  <si>
    <t>51</t>
  </si>
  <si>
    <t>63151532</t>
  </si>
  <si>
    <t>deska tepelně izolační minerální kontaktních fasád kolmé vlákno λ=0,040-0,041 tl 140mm</t>
  </si>
  <si>
    <t>1698732459</t>
  </si>
  <si>
    <t>36,8*1,05 'Přepočtené koeficientem množství</t>
  </si>
  <si>
    <t>52</t>
  </si>
  <si>
    <t>-316418600</t>
  </si>
  <si>
    <t>53</t>
  </si>
  <si>
    <t>63151533</t>
  </si>
  <si>
    <t>deska tepelně izolační minerální kontaktních fasád kolmé vlákno λ=0,040-0,041 tl 160mm</t>
  </si>
  <si>
    <t>-1611266967</t>
  </si>
  <si>
    <t>9,8*1,05 'Přepočtené koeficientem množství</t>
  </si>
  <si>
    <t>54</t>
  </si>
  <si>
    <t>622221141</t>
  </si>
  <si>
    <t>Montáž kontaktního zateplení lepením a mechanickým kotvením z desek z minerální vlny s kolmou orientací vláken na vnější stěny, na podklad betonový nebo z lehčeného betonu, z tvárnic keramických nebo vápenopískových, tloušťky desek přes 160 do 200 mm</t>
  </si>
  <si>
    <t>681751770</t>
  </si>
  <si>
    <t>https://podminky.urs.cz/item/CS_URS_2026_01/622221141</t>
  </si>
  <si>
    <t>55</t>
  </si>
  <si>
    <t>63151534</t>
  </si>
  <si>
    <t>deska tepelně izolační minerální kontaktních fasád kolmé vlákno λ=0,040-0,041 tl 180mm</t>
  </si>
  <si>
    <t>780632920</t>
  </si>
  <si>
    <t>155,4*1,05 'Přepočtené koeficientem množství</t>
  </si>
  <si>
    <t>56</t>
  </si>
  <si>
    <t>1163743662</t>
  </si>
  <si>
    <t>57</t>
  </si>
  <si>
    <t>63151535</t>
  </si>
  <si>
    <t>deska tepelně izolační minerální kontaktních fasád kolmé vlákno λ=0,040-0,041 tl 200mm</t>
  </si>
  <si>
    <t>1962628311</t>
  </si>
  <si>
    <t>80,9*1,05 'Přepočtené koeficientem množství</t>
  </si>
  <si>
    <t>58</t>
  </si>
  <si>
    <t>622232001</t>
  </si>
  <si>
    <t>Montáž kontaktního zateplení vnějšího ostění, nadpraží nebo parapetu lepením z desek z fenolické pěny (dodávka ve specifikaci) hloubky špalet do 200 mm, tloušťky desek do 40 mm</t>
  </si>
  <si>
    <t>-339189169</t>
  </si>
  <si>
    <t>https://podminky.urs.cz/item/CS_URS_2026_01/622232001</t>
  </si>
  <si>
    <t>Z0012+Z0013</t>
  </si>
  <si>
    <t>59</t>
  </si>
  <si>
    <t>28376594</t>
  </si>
  <si>
    <t>deska izolační PIR s oboustranným textilním rounem λ=0,027 tl 20mm</t>
  </si>
  <si>
    <t>1763753027</t>
  </si>
  <si>
    <t>(Z0012+Z0013)*0,14</t>
  </si>
  <si>
    <t>146,961*1,05 'Přepočtené koeficientem množství</t>
  </si>
  <si>
    <t>60</t>
  </si>
  <si>
    <t>622143003</t>
  </si>
  <si>
    <t>Montáž omítkových profilů plastových, pozinkovaných nebo dřevěných upevněných vtlačením do podkladní vrstvy nebo přibitím rohových s tkaninou</t>
  </si>
  <si>
    <t>-1939136640</t>
  </si>
  <si>
    <t>https://podminky.urs.cz/item/CS_URS_2026_01/622143003</t>
  </si>
  <si>
    <t>"okna"</t>
  </si>
  <si>
    <t>"fasáda B1"</t>
  </si>
  <si>
    <t>2*2,00</t>
  </si>
  <si>
    <t>"fasáda B2"</t>
  </si>
  <si>
    <t>2*1,65+2*0,89+3*2*2,50*3+3*2*2,30</t>
  </si>
  <si>
    <t>"fasáda B4"</t>
  </si>
  <si>
    <t>3*2+1,019*2*2,90+2*1,30</t>
  </si>
  <si>
    <t>"fasáda C3"</t>
  </si>
  <si>
    <t>2*1,70+2*2,90+2*2,65</t>
  </si>
  <si>
    <t>"fasáda D1"</t>
  </si>
  <si>
    <t>2*2*1,70+2*2*2,90+2*2*3,10+2*2*2,65</t>
  </si>
  <si>
    <t>"fasáda D2"</t>
  </si>
  <si>
    <t>2*2*2,00+6*2*0,60+4*2*1,05+(12+24)*2*2,80+3,00</t>
  </si>
  <si>
    <t>"fasáda E"</t>
  </si>
  <si>
    <t>2*1,90</t>
  </si>
  <si>
    <t>"fasáda F"</t>
  </si>
  <si>
    <t>3*2*1,20+2*2,45</t>
  </si>
  <si>
    <t>"fasáda G"</t>
  </si>
  <si>
    <t>6*2*2,85+6*2*2,95+6*2*2,05+2*2,05</t>
  </si>
  <si>
    <t>"fasáda H1"</t>
  </si>
  <si>
    <t>2*2*2,00+2*2*1,05+2*0,65+4*2,05</t>
  </si>
  <si>
    <t>"fasáda H2"</t>
  </si>
  <si>
    <t>2*1,45+2*1,65</t>
  </si>
  <si>
    <t>"fasáda I"</t>
  </si>
  <si>
    <t>2*1,60+2*2,00+2*1,50+2*1,15+3*2*1,65</t>
  </si>
  <si>
    <t>"fasáda J"</t>
  </si>
  <si>
    <t>6*2*1,70+7*2*2,10+7*2*1,35+6*2*0,20</t>
  </si>
  <si>
    <t>"fasáda K"</t>
  </si>
  <si>
    <t>2*2,95+2*2*1,80+3*2*2,10+3*2*1,50</t>
  </si>
  <si>
    <t>"fasáda L2"</t>
  </si>
  <si>
    <t>9*2*2,80</t>
  </si>
  <si>
    <t>2*2*2,80+2*2,85+2*1,85+2*2*1,95+2*1,95+2*2*2,85</t>
  </si>
  <si>
    <t>"fasáda N"</t>
  </si>
  <si>
    <t>6*2*2,85</t>
  </si>
  <si>
    <t>Mezisoučet</t>
  </si>
  <si>
    <t>"Ostatní rohové lišty"</t>
  </si>
  <si>
    <t>"fasáda B3"4,80</t>
  </si>
  <si>
    <t>"fasáda B4"130,00</t>
  </si>
  <si>
    <t>"fasáda C1"70,40</t>
  </si>
  <si>
    <t>"fasáda C2"58,60</t>
  </si>
  <si>
    <t>"fasáda C3+D1"50,00</t>
  </si>
  <si>
    <t>"fasáda C4"53,10</t>
  </si>
  <si>
    <t>"fasáda D2"435,00</t>
  </si>
  <si>
    <t>"fasáda E"50,50</t>
  </si>
  <si>
    <t>"fasáda F"97,20</t>
  </si>
  <si>
    <t>"fasáda G"252,00</t>
  </si>
  <si>
    <t>"fasáda H1-H3"102,60</t>
  </si>
  <si>
    <t>"fasáda H věž"89,30</t>
  </si>
  <si>
    <t>"fasáda I"95,00</t>
  </si>
  <si>
    <t>"fasáda J"242,00</t>
  </si>
  <si>
    <t>"fasáda K"92,70</t>
  </si>
  <si>
    <t>"fasáda L1+L2"102,00</t>
  </si>
  <si>
    <t>"fasáda M"110,00</t>
  </si>
  <si>
    <t>"fasáda N"75,00</t>
  </si>
  <si>
    <t>61</t>
  </si>
  <si>
    <t>63127416</t>
  </si>
  <si>
    <t>profil rohový PVC s výztužnou tkaninou š 100/100mm</t>
  </si>
  <si>
    <t>179223105</t>
  </si>
  <si>
    <t>2875,29*1,05 'Přepočtené koeficientem množství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</si>
  <si>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</si>
  <si>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</si>
  <si>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383779895</t>
  </si>
  <si>
    <t>https://podminky.urs.cz/item/CS_URS_2026_01/622143004</t>
  </si>
  <si>
    <t xml:space="preserve">"fasáda A1" </t>
  </si>
  <si>
    <t>5*1,90</t>
  </si>
  <si>
    <t>1*3,10</t>
  </si>
  <si>
    <t>8*(1,70+2*2,85)</t>
  </si>
  <si>
    <t>10,60</t>
  </si>
  <si>
    <t>2*(1,20+3*2,60)</t>
  </si>
  <si>
    <t>2*(1,20+2*2,20)</t>
  </si>
  <si>
    <t>12*(1,70+2*2,90)</t>
  </si>
  <si>
    <t>4*(6,70+2*3,35)</t>
  </si>
  <si>
    <t>6*(1,90+2*2,90)</t>
  </si>
  <si>
    <t>"fasáda A2"0</t>
  </si>
  <si>
    <t>"fasáda A3"0</t>
  </si>
  <si>
    <t>0,80+2*2,00</t>
  </si>
  <si>
    <t>2*1,65+1,00</t>
  </si>
  <si>
    <t>2*0,89+0,53</t>
  </si>
  <si>
    <t>(0,50+0,70+0,50)+3*2,50*2</t>
  </si>
  <si>
    <t>(0,50+0,70+0,50)+3*2,30*2</t>
  </si>
  <si>
    <t>3*(0,90*2+1,01)</t>
  </si>
  <si>
    <t>9*(1,65+2*2,90)</t>
  </si>
  <si>
    <t>2*1,30+1,58</t>
  </si>
  <si>
    <t>"fasáda C1"0</t>
  </si>
  <si>
    <t>"fasáda C2"</t>
  </si>
  <si>
    <t>2*1,16+1,17</t>
  </si>
  <si>
    <t>2*2,15+1,75</t>
  </si>
  <si>
    <t>6*(0,50+2*1,85)</t>
  </si>
  <si>
    <t>2*(1,75+2*2,85)</t>
  </si>
  <si>
    <t>"fasáda C3+D1"</t>
  </si>
  <si>
    <t>1,60+2*3,15</t>
  </si>
  <si>
    <t>2,10+2*1,70</t>
  </si>
  <si>
    <t>2,60+2*2,90</t>
  </si>
  <si>
    <t>2,15+2*2,90</t>
  </si>
  <si>
    <t>2,10+2*3,10</t>
  </si>
  <si>
    <t>2*(2,90+2*2,65)</t>
  </si>
  <si>
    <t>"fasáda C4"0</t>
  </si>
  <si>
    <t>2*(1,00+2*2,00)</t>
  </si>
  <si>
    <t>6*(1,01+2*0,60)</t>
  </si>
  <si>
    <t>4*(1,01+2*1,05)</t>
  </si>
  <si>
    <t>12*(1,45+2*2,80)</t>
  </si>
  <si>
    <t>24*(1,30+2*2,80)</t>
  </si>
  <si>
    <t>3,00</t>
  </si>
  <si>
    <t>0,75+2*1,90</t>
  </si>
  <si>
    <t>3*(1,60+2*1,20)</t>
  </si>
  <si>
    <t>1,45+2*2,45</t>
  </si>
  <si>
    <t>6*(1,95+2*2,85)</t>
  </si>
  <si>
    <t>6*(1,95+2*2,95)</t>
  </si>
  <si>
    <t>6*(2,75+2*2,05)</t>
  </si>
  <si>
    <t>2*(0,40+2*0,65)</t>
  </si>
  <si>
    <t>2*2,05</t>
  </si>
  <si>
    <t>2*(0,90+2*2,00)</t>
  </si>
  <si>
    <t>0,90+2*1,05</t>
  </si>
  <si>
    <t>0,70+2*1,05</t>
  </si>
  <si>
    <t>0,40+2*0,65</t>
  </si>
  <si>
    <t>2*2,05+2*2,05</t>
  </si>
  <si>
    <t>1,35+2*1,45</t>
  </si>
  <si>
    <t>1,45+2*1,65</t>
  </si>
  <si>
    <t>1,35+2*1,60</t>
  </si>
  <si>
    <t>0,90+2*2,00</t>
  </si>
  <si>
    <t>2,65+2*1,50+0,60</t>
  </si>
  <si>
    <t>2,65+2*1,15</t>
  </si>
  <si>
    <t>3*(1,25+2*1,65)</t>
  </si>
  <si>
    <t>6*(2,07+2*1,70)</t>
  </si>
  <si>
    <t>7*(1,85+2*2,10)</t>
  </si>
  <si>
    <t>7*(2,60+2*1,35)</t>
  </si>
  <si>
    <t>6*(0,77+2*0,20)</t>
  </si>
  <si>
    <t>1,35+2*2,95</t>
  </si>
  <si>
    <t>2*(1,70+2*1,80)</t>
  </si>
  <si>
    <t>3*(1,25+2*2,10)</t>
  </si>
  <si>
    <t>3*(2,05+2*1,50)</t>
  </si>
  <si>
    <t>"fasáda L1"0</t>
  </si>
  <si>
    <t>9*(1,30+2*2,80)</t>
  </si>
  <si>
    <t>"fasáda M"</t>
  </si>
  <si>
    <t>2*(1,70+2*2,80)</t>
  </si>
  <si>
    <t>1,95+2*2,85</t>
  </si>
  <si>
    <t>0,80+2*1,85</t>
  </si>
  <si>
    <t>2*(0,50+2*1,95)</t>
  </si>
  <si>
    <t>2*(1,3+2*1,95)</t>
  </si>
  <si>
    <t>2*(1,50+2*2,85)</t>
  </si>
  <si>
    <t>6*(1,50+2*2,85)</t>
  </si>
  <si>
    <t>63</t>
  </si>
  <si>
    <t>28342205</t>
  </si>
  <si>
    <t>profil napojovací okenní PVC s výztužnou tkaninou 6mm</t>
  </si>
  <si>
    <t>455877280</t>
  </si>
  <si>
    <t>1385,25*1,05 'Přepočtené koeficientem množství</t>
  </si>
  <si>
    <t>64</t>
  </si>
  <si>
    <t>622252002</t>
  </si>
  <si>
    <t>Montáž profilů kontaktního zateplení ostatních stěnových, dilatačních apod. lepených do tmelu</t>
  </si>
  <si>
    <t>-1632246147</t>
  </si>
  <si>
    <t>https://podminky.urs.cz/item/CS_URS_2026_01/622252002</t>
  </si>
  <si>
    <t>"Ostatní okapové lišty"</t>
  </si>
  <si>
    <t>"fasáda B3"0</t>
  </si>
  <si>
    <t>"fasáda B4"6,80</t>
  </si>
  <si>
    <t>"fasáda C1"7,80</t>
  </si>
  <si>
    <t>"fasáda C2"4,50</t>
  </si>
  <si>
    <t>"fasáda C3+D1"8,30</t>
  </si>
  <si>
    <t>"fasáda C4"4,70</t>
  </si>
  <si>
    <t>"fasáda D2"19,00</t>
  </si>
  <si>
    <t>"fasáda E"3,00</t>
  </si>
  <si>
    <t>"fasáda F"16,50</t>
  </si>
  <si>
    <t>"fasáda G"25,00</t>
  </si>
  <si>
    <t>"fasáda H1-H3"6,20</t>
  </si>
  <si>
    <t>"fasáda H věž"2,50</t>
  </si>
  <si>
    <t>"fasáda I"13,10</t>
  </si>
  <si>
    <t>"fasáda J"14,90</t>
  </si>
  <si>
    <t>"fasáda K"5,60</t>
  </si>
  <si>
    <t>"fasáda L1+L2"11,70</t>
  </si>
  <si>
    <t>"fasáda M"12,80</t>
  </si>
  <si>
    <t>"fasáda N"14,00</t>
  </si>
  <si>
    <t>65</t>
  </si>
  <si>
    <t>28341053</t>
  </si>
  <si>
    <t>profil přechodový PVC s okapnicí a výztužnou tkaninou pro zpevnění okapové hrany</t>
  </si>
  <si>
    <t>-1711647019</t>
  </si>
  <si>
    <t>176,4*1,05 'Přepočtené koeficientem množství</t>
  </si>
  <si>
    <t>66</t>
  </si>
  <si>
    <t>120002143</t>
  </si>
  <si>
    <t>3*1,00+9*1,65+1,45</t>
  </si>
  <si>
    <t>1,10+3*1,65+3*1,50</t>
  </si>
  <si>
    <t>2,10+2,60+2,15+2,10+2*2,90</t>
  </si>
  <si>
    <t>2*1,00+6*1,01+4*1,01+12*1,45+24*1,30+1,50</t>
  </si>
  <si>
    <t>0,75</t>
  </si>
  <si>
    <t>3*1,60+1,45</t>
  </si>
  <si>
    <t>6*1,95+6*1,95+6*2,75+2*0,40+2*1,00</t>
  </si>
  <si>
    <t>0,90+0,70+0,40+4*1,00</t>
  </si>
  <si>
    <t>1,35+1,45</t>
  </si>
  <si>
    <t>1,35+2,65+0,60+2,65+3*1,25</t>
  </si>
  <si>
    <t>6*2,07+7*1,85+7*2,60+6*0,70</t>
  </si>
  <si>
    <t>1,35+2*1,70+3*1,25+3*2,05</t>
  </si>
  <si>
    <t>9*1,30</t>
  </si>
  <si>
    <t>2*1,70+1,95+0,80+2*1,50+2*1,30</t>
  </si>
  <si>
    <t>6*1,50</t>
  </si>
  <si>
    <t>67</t>
  </si>
  <si>
    <t>59051512</t>
  </si>
  <si>
    <t>profil napojovací parapetní PVC s okapnicí a výztužnou tkaninou</t>
  </si>
  <si>
    <t>-270217703</t>
  </si>
  <si>
    <t>270,150906921488*1,05 'Přepočtené koeficientem množství</t>
  </si>
  <si>
    <t>D03</t>
  </si>
  <si>
    <t>Úprava povrchů vnějších - Ostatní</t>
  </si>
  <si>
    <t>68</t>
  </si>
  <si>
    <t>625681012</t>
  </si>
  <si>
    <t>Ochrana proti holubům hrotový systém dvouřadý, účinná šíře 15 cm</t>
  </si>
  <si>
    <t>692322531</t>
  </si>
  <si>
    <t>https://podminky.urs.cz/item/CS_URS_2026_01/625681012</t>
  </si>
  <si>
    <t>"V3"260,00</t>
  </si>
  <si>
    <t>69</t>
  </si>
  <si>
    <t>625681013</t>
  </si>
  <si>
    <t>Ochrana proti holubům hrotový systém třířadý, účinná šíře 20 cm</t>
  </si>
  <si>
    <t>1111777002</t>
  </si>
  <si>
    <t>https://podminky.urs.cz/item/CS_URS_2026_01/625681013</t>
  </si>
  <si>
    <t>70</t>
  </si>
  <si>
    <t>629991003</t>
  </si>
  <si>
    <t>Zakrytí vnějších ploch před znečištěním včetně pozdějšího odkrytí ploch podélných rovných (např. chodníků) geotextilií</t>
  </si>
  <si>
    <t>748283835</t>
  </si>
  <si>
    <t>https://podminky.urs.cz/item/CS_URS_2026_01/629991003</t>
  </si>
  <si>
    <t>"ochrana chodníku" 300,00*3,00</t>
  </si>
  <si>
    <t>71</t>
  </si>
  <si>
    <t>629991011</t>
  </si>
  <si>
    <t>Zakrytí vnějších ploch před znečištěním včetně pozdějšího odkrytí výplní otvorů a svislých ploch fólií přilepenou lepící páskou</t>
  </si>
  <si>
    <t>-288256210</t>
  </si>
  <si>
    <t>https://podminky.urs.cz/item/CS_URS_2026_01/629991011</t>
  </si>
  <si>
    <t>"fasáda A1"</t>
  </si>
  <si>
    <t>5*1,00*0,70</t>
  </si>
  <si>
    <t>1*1,00*1,20</t>
  </si>
  <si>
    <t>8*1,70*2,85</t>
  </si>
  <si>
    <t>1,75*4,55</t>
  </si>
  <si>
    <t>2*1,20*2,60</t>
  </si>
  <si>
    <t>2*1,20*2,20</t>
  </si>
  <si>
    <t>12*1,70*2,90</t>
  </si>
  <si>
    <t>4*(0,60+1,00+0,60)*2,90</t>
  </si>
  <si>
    <t>6*1,90*2,90</t>
  </si>
  <si>
    <t>0,80*2,00</t>
  </si>
  <si>
    <t>1,00*2,15</t>
  </si>
  <si>
    <t>0,50*1,00</t>
  </si>
  <si>
    <t>(0,50+0,70+0,50)*2,50</t>
  </si>
  <si>
    <t>(0,50+0,70+0,50)*2,30</t>
  </si>
  <si>
    <t>3*1,00*1,05</t>
  </si>
  <si>
    <t>9*1,65*2,90</t>
  </si>
  <si>
    <t>1,40*1,50</t>
  </si>
  <si>
    <t>1,10*1,35</t>
  </si>
  <si>
    <t>1,65*2,40</t>
  </si>
  <si>
    <t>6*0,50*1,85</t>
  </si>
  <si>
    <t>2*1,75*2,85</t>
  </si>
  <si>
    <t>1,60*3,20</t>
  </si>
  <si>
    <t>2,10*1,85</t>
  </si>
  <si>
    <t>2,60*2,90</t>
  </si>
  <si>
    <t>2,15*2,90</t>
  </si>
  <si>
    <t>2*2,20*3,10</t>
  </si>
  <si>
    <t>2*1,00*2,00</t>
  </si>
  <si>
    <t>6*1,00*0,75</t>
  </si>
  <si>
    <t>4*1,00*1,20</t>
  </si>
  <si>
    <t>12*1,45*2,80</t>
  </si>
  <si>
    <t>24*1,30*2,80</t>
  </si>
  <si>
    <t>1,40*1,00</t>
  </si>
  <si>
    <t>0,75*1,90</t>
  </si>
  <si>
    <t>3*1,05*1,65</t>
  </si>
  <si>
    <t>1*1,45*2,45</t>
  </si>
  <si>
    <t>6*1,95*2,85</t>
  </si>
  <si>
    <t>6*1,95*2,95</t>
  </si>
  <si>
    <t>2*0,40*0,65</t>
  </si>
  <si>
    <t>0,30*2</t>
  </si>
  <si>
    <t>2*0,90*2,00</t>
  </si>
  <si>
    <t>0,90*1,05</t>
  </si>
  <si>
    <t>0,70*1,05</t>
  </si>
  <si>
    <t>0,40*0,65</t>
  </si>
  <si>
    <t>0,30+0,36*2+0,52</t>
  </si>
  <si>
    <t>1,35*1,65</t>
  </si>
  <si>
    <t>1,35*1,60</t>
  </si>
  <si>
    <t>0,90*2,00</t>
  </si>
  <si>
    <t>3,60</t>
  </si>
  <si>
    <t>2,40*2,15</t>
  </si>
  <si>
    <t>3*1,25*1,65</t>
  </si>
  <si>
    <t>6*1,75*2,10</t>
  </si>
  <si>
    <t>7*1,85*2,10</t>
  </si>
  <si>
    <t>1,30*3,05</t>
  </si>
  <si>
    <t>2*1,45*2,15</t>
  </si>
  <si>
    <t>3*1,25*2,10</t>
  </si>
  <si>
    <t>3*1,45*2,15</t>
  </si>
  <si>
    <t>9*1,30*2,80</t>
  </si>
  <si>
    <t>2*1,70*2,80</t>
  </si>
  <si>
    <t>1,95*2,85</t>
  </si>
  <si>
    <t>0,80*1,85</t>
  </si>
  <si>
    <t>2*0,50*1,95</t>
  </si>
  <si>
    <t>2*1,30*1,95</t>
  </si>
  <si>
    <t>2*1,50*2,85</t>
  </si>
  <si>
    <t>6*1,50*2,85</t>
  </si>
  <si>
    <t>Podlahy a podlahové konstrukce</t>
  </si>
  <si>
    <t>72</t>
  </si>
  <si>
    <t>632451251</t>
  </si>
  <si>
    <t>Potěr cementový samonivelační litý tř. C 30, tl. přes 30 do 35 mm</t>
  </si>
  <si>
    <t>1006614363</t>
  </si>
  <si>
    <t>https://podminky.urs.cz/item/CS_URS_2026_01/632451251</t>
  </si>
  <si>
    <t>73</t>
  </si>
  <si>
    <t>632902221</t>
  </si>
  <si>
    <t>Příprava zatvrdlého povrchu betonových mazanin pro cementový potěr spojovacím (adhezním) můstkem</t>
  </si>
  <si>
    <t>640570605</t>
  </si>
  <si>
    <t>https://podminky.urs.cz/item/CS_URS_2026_01/632902221</t>
  </si>
  <si>
    <t>94</t>
  </si>
  <si>
    <t>Lešení a stavební výtahy</t>
  </si>
  <si>
    <t>74</t>
  </si>
  <si>
    <t>941311112</t>
  </si>
  <si>
    <t>Lešení řadové modulové lehké pracovní s podlahami s provozním zatížením tř. 3 do 200 kg/m2 šířky tř. SW06 od 0,6 do 0,9 m výšky přes 10 do 25 m montáž</t>
  </si>
  <si>
    <t>790045992</t>
  </si>
  <si>
    <t>https://podminky.urs.cz/item/CS_URS_2026_01/941311112</t>
  </si>
  <si>
    <t>"fasáda A1"42,60*(15,30+17,10)/2</t>
  </si>
  <si>
    <t>"fasáda A2"11,56*6,50</t>
  </si>
  <si>
    <t>"fasáda A3"11,56*6,50</t>
  </si>
  <si>
    <t>"fasáda B1"2,40*17,10</t>
  </si>
  <si>
    <t>"fasáda B2"7,90*11,85</t>
  </si>
  <si>
    <t>"fasáda B4"11,25*17,30</t>
  </si>
  <si>
    <t>"fasáda C1"8,05*(17,05+17,25)/2</t>
  </si>
  <si>
    <t>"fasáda C2"6,00*(17,00+16,70)/2</t>
  </si>
  <si>
    <t>"fasáda C3"3,90*14,60</t>
  </si>
  <si>
    <t>"fasáda C4"4,60*11,65</t>
  </si>
  <si>
    <t xml:space="preserve">"fasáda  D1"5,75*14,30</t>
  </si>
  <si>
    <t>"fasáda D2"36,25*16,40+12,30*2,45/2</t>
  </si>
  <si>
    <t>"fasáda E"2,85*17,10</t>
  </si>
  <si>
    <t>"fasáda F"11,90*17,10+5,50*1,40/2</t>
  </si>
  <si>
    <t>"fasáda G"27,90*(17,40+16,40)*2+3,90*1,40</t>
  </si>
  <si>
    <t>"fasáda H1"11,00*(16,75+16,90)/2+3,25*1,45</t>
  </si>
  <si>
    <t>"fasáda H2"6,20*8,15</t>
  </si>
  <si>
    <t>"fasáda I"13,20*15,85+3,55*2,60</t>
  </si>
  <si>
    <t>"fasáda J"26,35*15,60</t>
  </si>
  <si>
    <t>"fasáda K"8,30*15,65</t>
  </si>
  <si>
    <t>"fasáda L1"5,15*15,45</t>
  </si>
  <si>
    <t>"fasáda L2"6,45*15,10</t>
  </si>
  <si>
    <t>"fasáda M"12,60*15,50</t>
  </si>
  <si>
    <t>"fasáda N"14,00*15,65</t>
  </si>
  <si>
    <t>75</t>
  </si>
  <si>
    <t>941311212</t>
  </si>
  <si>
    <t>Lešení řadové modulové lehké pracovní s podlahami s provozním zatížením tř. 3 do 200 kg/m2 šířky tř. SW06 od 0,6 do 0,9 m výšky přes 10 do 25 m příplatek k ceně za každý den použití</t>
  </si>
  <si>
    <t>-1925166434</t>
  </si>
  <si>
    <t>https://podminky.urs.cz/item/CS_URS_2026_01/941311212</t>
  </si>
  <si>
    <t>5949,822*90 'Přepočtené koeficientem množství</t>
  </si>
  <si>
    <t>76</t>
  </si>
  <si>
    <t>941311812</t>
  </si>
  <si>
    <t>Lešení řadové modulové lehké pracovní s podlahami s provozním zatížením tř. 3 do 200 kg/m2 šířky tř. SW06 od 0,6 do 0,9 m výšky přes 10 do 25 m demontáž</t>
  </si>
  <si>
    <t>1172346598</t>
  </si>
  <si>
    <t>https://podminky.urs.cz/item/CS_URS_2026_01/941311812</t>
  </si>
  <si>
    <t>77</t>
  </si>
  <si>
    <t>944611111</t>
  </si>
  <si>
    <t>Plachta ochranná zavěšená na konstrukci lešení z textilie z umělých vláken montáž</t>
  </si>
  <si>
    <t>1813537637</t>
  </si>
  <si>
    <t>https://podminky.urs.cz/item/CS_URS_2026_01/944611111</t>
  </si>
  <si>
    <t>78</t>
  </si>
  <si>
    <t>944611211</t>
  </si>
  <si>
    <t>Plachta ochranná zavěšená na konstrukci lešení z textilie z umělých vláken příplatek k ceně za každý den použití</t>
  </si>
  <si>
    <t>1930951897</t>
  </si>
  <si>
    <t>https://podminky.urs.cz/item/CS_URS_2026_01/944611211</t>
  </si>
  <si>
    <t>79</t>
  </si>
  <si>
    <t>944611811</t>
  </si>
  <si>
    <t>Plachta ochranná zavěšená na konstrukci lešení z textilie z umělých vláken demontáž</t>
  </si>
  <si>
    <t>525464988</t>
  </si>
  <si>
    <t>https://podminky.urs.cz/item/CS_URS_2026_01/944611811</t>
  </si>
  <si>
    <t>80</t>
  </si>
  <si>
    <t>944711112</t>
  </si>
  <si>
    <t>Stříška záchytná zřizovaná současně s lehkým nebo těžkým lešením šířky přes 1,5 do 2,0 m montáž</t>
  </si>
  <si>
    <t>-1733556784</t>
  </si>
  <si>
    <t>https://podminky.urs.cz/item/CS_URS_2026_01/944711112</t>
  </si>
  <si>
    <t>81</t>
  </si>
  <si>
    <t>944711212</t>
  </si>
  <si>
    <t>Stříška záchytná zřizovaná současně s lehkým nebo těžkým lešením šířky přes 1,5 do 2,0 m příplatek k ceně za každý den použití</t>
  </si>
  <si>
    <t>187175417</t>
  </si>
  <si>
    <t>https://podminky.urs.cz/item/CS_URS_2026_01/944711212</t>
  </si>
  <si>
    <t>4*90 'Přepočtené koeficientem množství</t>
  </si>
  <si>
    <t>82</t>
  </si>
  <si>
    <t>944711812</t>
  </si>
  <si>
    <t>Stříška záchytná zřizovaná současně s lehkým nebo těžkým lešením šířky přes 1,5 do 2,0 m demontáž</t>
  </si>
  <si>
    <t>704458000</t>
  </si>
  <si>
    <t>https://podminky.urs.cz/item/CS_URS_2026_01/944711812</t>
  </si>
  <si>
    <t>96</t>
  </si>
  <si>
    <t>Bourání konstrukcí</t>
  </si>
  <si>
    <t>83</t>
  </si>
  <si>
    <t>919735112</t>
  </si>
  <si>
    <t>Řezání stávajícího živičného krytu nebo podkladu hloubky přes 50 do 100 mm</t>
  </si>
  <si>
    <t>561270481</t>
  </si>
  <si>
    <t>https://podminky.urs.cz/item/CS_URS_2026_01/919735112</t>
  </si>
  <si>
    <t>84</t>
  </si>
  <si>
    <t>963023612</t>
  </si>
  <si>
    <t>Vybourání schodišťových stupňů oblých, rovných nebo kosých ze zdi kamenné oboustranně</t>
  </si>
  <si>
    <t>-557557194</t>
  </si>
  <si>
    <t>https://podminky.urs.cz/item/CS_URS_2026_01/963023612</t>
  </si>
  <si>
    <t>"fasáda I"1,20+0,90</t>
  </si>
  <si>
    <t>85</t>
  </si>
  <si>
    <t>968062355</t>
  </si>
  <si>
    <t>Vybourání dřevěných rámů oken s křídly, dveřních zárubní, vrat, stěn, ostění nebo obkladů rámů oken s křídly dvojitých, plochy do 2 m2</t>
  </si>
  <si>
    <t>-442926644</t>
  </si>
  <si>
    <t>https://podminky.urs.cz/item/CS_URS_2026_01/968062355</t>
  </si>
  <si>
    <t xml:space="preserve">"1.PP  oken"10,00</t>
  </si>
  <si>
    <t>86</t>
  </si>
  <si>
    <t>968072745</t>
  </si>
  <si>
    <t>Vybourání kovových rámů oken s křídly, dveřních zárubní, vrat, stěn, ostění nebo obkladů stěn výkladních pevných nebo otevíratelných, plochy do 2 m2</t>
  </si>
  <si>
    <t>-2007758323</t>
  </si>
  <si>
    <t>https://podminky.urs.cz/item/CS_URS_2026_01/968072745</t>
  </si>
  <si>
    <t>"Z6"1*1,05*1,10</t>
  </si>
  <si>
    <t>"Z7"6*0,95*1,20</t>
  </si>
  <si>
    <t>"Z8"4*1,15*1,10</t>
  </si>
  <si>
    <t>"Z9"3*0,75*1,10</t>
  </si>
  <si>
    <t>87</t>
  </si>
  <si>
    <t>973031151</t>
  </si>
  <si>
    <t>Vysekání výklenků nebo kapes ve zdivu z cihel na maltu vápennou nebo vápenocementovou výklenků, pohledové plochy přes 0,25 m2</t>
  </si>
  <si>
    <t>-1000128772</t>
  </si>
  <si>
    <t>https://podminky.urs.cz/item/CS_URS_2026_01/973031151</t>
  </si>
  <si>
    <t>"V9 - nika"0,95*0,65*0,25</t>
  </si>
  <si>
    <t>88</t>
  </si>
  <si>
    <t>978036161</t>
  </si>
  <si>
    <t>Otlučení cementových omítek vnějších ploch tloušťky do 20 mm včetně očištění povrchu, v rozsahu přes 40 do 50%</t>
  </si>
  <si>
    <t>886716681</t>
  </si>
  <si>
    <t>https://podminky.urs.cz/item/CS_URS_2026_01/978036161</t>
  </si>
  <si>
    <t>89</t>
  </si>
  <si>
    <t>978018381</t>
  </si>
  <si>
    <t>Otlučení vápenných nebo vápenocementových omítek vnějších ploch tloušťky do 20 mm, včetně vyškrabání spar a očištění zdiva stupně členitosti 5, v rozsahu přes 65 do 80 %</t>
  </si>
  <si>
    <t>-1709215588</t>
  </si>
  <si>
    <t>https://podminky.urs.cz/item/CS_URS_2026_01/978018381</t>
  </si>
  <si>
    <t>F0001+F0001N+F0002+F0002N</t>
  </si>
  <si>
    <t>F0003+F0003N+F0004+F0004N</t>
  </si>
  <si>
    <t>F0005+F0005N+F0006+F0006N</t>
  </si>
  <si>
    <t>98</t>
  </si>
  <si>
    <t>Demolice a sanace</t>
  </si>
  <si>
    <t>90</t>
  </si>
  <si>
    <t>985441112</t>
  </si>
  <si>
    <t>Přídavná šroubovitá nerezová výztuž pro sanaci trhlin v drážce včetně vyfrézování a zalití kotevní maltou v cihelném nebo kamenném zdivu hloubky do 70 mm 1 táhlo průměru 6 mm</t>
  </si>
  <si>
    <t>-1796684103</t>
  </si>
  <si>
    <t>https://podminky.urs.cz/item/CS_URS_2026_01/985441112</t>
  </si>
  <si>
    <t>997</t>
  </si>
  <si>
    <t>Doprava suti a vybouraných hmot</t>
  </si>
  <si>
    <t>91</t>
  </si>
  <si>
    <t>997013217</t>
  </si>
  <si>
    <t>Vnitrostaveništní doprava suti a vybouraných hmot vodorovně do 50 m s naložením ručně pro budovy a haly výšky přes 21 do 24 m</t>
  </si>
  <si>
    <t>1686291408</t>
  </si>
  <si>
    <t>https://podminky.urs.cz/item/CS_URS_2026_01/997013217</t>
  </si>
  <si>
    <t>92</t>
  </si>
  <si>
    <t>997013501</t>
  </si>
  <si>
    <t>Odvoz suti a vybouraných hmot na skládku nebo meziskládku se složením, na vzdálenost do 1 km</t>
  </si>
  <si>
    <t>-406843456</t>
  </si>
  <si>
    <t>https://podminky.urs.cz/item/CS_URS_2026_01/997013501</t>
  </si>
  <si>
    <t>93</t>
  </si>
  <si>
    <t>997013509</t>
  </si>
  <si>
    <t>Odvoz suti a vybouraných hmot na skládku nebo meziskládku se složením, na vzdálenost Příplatek k ceně za každý další započatý 1 km přes 1 km</t>
  </si>
  <si>
    <t>1120374324</t>
  </si>
  <si>
    <t>https://podminky.urs.cz/item/CS_URS_2026_01/997013509</t>
  </si>
  <si>
    <t>256,751*9 'Přepočtené koeficientem množství</t>
  </si>
  <si>
    <t>997013631</t>
  </si>
  <si>
    <t>Poplatek za uložení stavebního odpadu na skládce (skládkovné) směsného stavebního a demoličního zatříděného do Katalogu odpadů pod kódem 17 09 04</t>
  </si>
  <si>
    <t>-1566311043</t>
  </si>
  <si>
    <t>https://podminky.urs.cz/item/CS_URS_2026_01/997013631</t>
  </si>
  <si>
    <t>"Oddíl 741"0,157</t>
  </si>
  <si>
    <t>95</t>
  </si>
  <si>
    <t>997013804</t>
  </si>
  <si>
    <t>Poplatek za uložení stavebního odpadu na skládce (skládkovné) ze skla zatříděného do Katalogu odpadů pod kódem 17 02 02</t>
  </si>
  <si>
    <t>-1533132406</t>
  </si>
  <si>
    <t>https://podminky.urs.cz/item/CS_URS_2026_01/997013804</t>
  </si>
  <si>
    <t>"okna"0,620</t>
  </si>
  <si>
    <t>997013813</t>
  </si>
  <si>
    <t>Poplatek za uložení stavebního odpadu na skládce (skládkovné) z plastických hmot zatříděného do Katalogu odpadů pod kódem 17 02 03</t>
  </si>
  <si>
    <t>-1714019763</t>
  </si>
  <si>
    <t>https://podminky.urs.cz/item/CS_URS_2026_01/997013813</t>
  </si>
  <si>
    <t>"oddíl 767 plexi"3,204</t>
  </si>
  <si>
    <t>97</t>
  </si>
  <si>
    <t>997013814</t>
  </si>
  <si>
    <t>Poplatek za uložení stavebního odpadu na skládce (skládkovné) z izolačních materiálů zatříděného do Katalogu odpadů pod kódem 17 06 04</t>
  </si>
  <si>
    <t>-483916400</t>
  </si>
  <si>
    <t>https://podminky.urs.cz/item/CS_URS_2026_01/997013814</t>
  </si>
  <si>
    <t>"oddíl 713"0,231</t>
  </si>
  <si>
    <t>997013847</t>
  </si>
  <si>
    <t>Poplatek za uložení stavebního odpadu na skládce (skládkovné) asfaltového s obsahem dehtu zatříděného do Katalogu odpadů pod kódem 17 03 01</t>
  </si>
  <si>
    <t>1131496004</t>
  </si>
  <si>
    <t>https://podminky.urs.cz/item/CS_URS_2026_01/997013847</t>
  </si>
  <si>
    <t>"živice oddíl.1"0,605</t>
  </si>
  <si>
    <t>"oddíl 712"0,423</t>
  </si>
  <si>
    <t>99</t>
  </si>
  <si>
    <t>997013871</t>
  </si>
  <si>
    <t>Poplatek za předání stavebního odpadu recyklačnímu zařízení směsného stavebního a demoličního zatříděného do Katalogu odpadů pod kódem 17 09 04</t>
  </si>
  <si>
    <t>2034736737</t>
  </si>
  <si>
    <t>https://podminky.urs.cz/item/CS_URS_2026_01/997013871</t>
  </si>
  <si>
    <t>"suť celkem"256,751</t>
  </si>
  <si>
    <t>"odpočet"-(0,157+0,62+3,204+0,231+1,028+2,577)</t>
  </si>
  <si>
    <t>100</t>
  </si>
  <si>
    <t>997-R001</t>
  </si>
  <si>
    <t>Výkup oceli</t>
  </si>
  <si>
    <t>1996060030</t>
  </si>
  <si>
    <t>"oddíl 96 - mříže"0,481</t>
  </si>
  <si>
    <t>"oddíl 764"1,736</t>
  </si>
  <si>
    <t>"oddíl 767"3,564-3,204</t>
  </si>
  <si>
    <t>998</t>
  </si>
  <si>
    <t>Přesun hmot</t>
  </si>
  <si>
    <t>101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</si>
  <si>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</si>
  <si>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</si>
  <si>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1863304984</t>
  </si>
  <si>
    <t>https://podminky.urs.cz/item/CS_URS_2026_01/998018003</t>
  </si>
  <si>
    <t>PSV</t>
  </si>
  <si>
    <t>Práce a dodávky PSV</t>
  </si>
  <si>
    <t>712</t>
  </si>
  <si>
    <t>Povlakové krytiny</t>
  </si>
  <si>
    <t>102</t>
  </si>
  <si>
    <t>712340832</t>
  </si>
  <si>
    <t>Odstranění povlakové krytiny střech plochých do 10° z přitavených pásů NAIP v plné ploše dvouvrstvé</t>
  </si>
  <si>
    <t>-1168085628</t>
  </si>
  <si>
    <t>https://podminky.urs.cz/item/CS_URS_2026_01/712340832</t>
  </si>
  <si>
    <t>103</t>
  </si>
  <si>
    <t>712363352</t>
  </si>
  <si>
    <t>Povlakové krytiny střech plochých do 10° z tvarovaných poplastovaných lišt pro mPVC vnitřní koutová lišta rš 100 mm</t>
  </si>
  <si>
    <t>-1646905623</t>
  </si>
  <si>
    <t>https://podminky.urs.cz/item/CS_URS_2026_01/712363352</t>
  </si>
  <si>
    <t>"K35"</t>
  </si>
  <si>
    <t>"3.21"3*0,20</t>
  </si>
  <si>
    <t>"1.00"8*0,20</t>
  </si>
  <si>
    <t>104</t>
  </si>
  <si>
    <t>712363353</t>
  </si>
  <si>
    <t>Povlakové krytiny střech plochých do 10° z tvarovaných poplastovaných lišt pro mPVC vnější koutová lišta rš 100 mm</t>
  </si>
  <si>
    <t>-1987606680</t>
  </si>
  <si>
    <t>https://podminky.urs.cz/item/CS_URS_2026_01/712363353</t>
  </si>
  <si>
    <t>"K36"</t>
  </si>
  <si>
    <t>"1.00"2*0,20</t>
  </si>
  <si>
    <t>105</t>
  </si>
  <si>
    <t>712363354</t>
  </si>
  <si>
    <t>Povlakové krytiny střech plochých do 10° z tvarovaných poplastovaných lišt pro mPVC stěnová lišta vyhnutá rš 71 mm</t>
  </si>
  <si>
    <t>-397405142</t>
  </si>
  <si>
    <t>https://podminky.urs.cz/item/CS_URS_2026_01/712363354</t>
  </si>
  <si>
    <t>"K32"</t>
  </si>
  <si>
    <t>"3.21"3,98+4,36+7,76</t>
  </si>
  <si>
    <t>"1.00"(11,65+1,50)*2</t>
  </si>
  <si>
    <t>106</t>
  </si>
  <si>
    <t>712311101</t>
  </si>
  <si>
    <t>Provedení povlakové krytiny střech do 10° za studena lakem penetračním nebo asfaltovým</t>
  </si>
  <si>
    <t>-1049507524</t>
  </si>
  <si>
    <t>https://podminky.urs.cz/item/CS_URS_2026_01/712311101</t>
  </si>
  <si>
    <t>107</t>
  </si>
  <si>
    <t>11163153</t>
  </si>
  <si>
    <t>emulze asfaltová penetrační</t>
  </si>
  <si>
    <t>litr</t>
  </si>
  <si>
    <t>-245321592</t>
  </si>
  <si>
    <t>38,45*0,3 'Přepočtené koeficientem množství</t>
  </si>
  <si>
    <t>108</t>
  </si>
  <si>
    <t>712341659</t>
  </si>
  <si>
    <t>Provedení povlakové krytiny střech do 10° pásy NAIP přitavením bodově</t>
  </si>
  <si>
    <t>-1206830603</t>
  </si>
  <si>
    <t>https://podminky.urs.cz/item/CS_URS_2026_01/712341659</t>
  </si>
  <si>
    <t>109</t>
  </si>
  <si>
    <t>62853004</t>
  </si>
  <si>
    <t>pás asfaltový natavitelný modifikovaný SBS s vložkou ze skleněné tkaniny a spalitelnou PE fólií nebo jemnozrnným minerálním posypem na horním povrchu tl 4,0mm</t>
  </si>
  <si>
    <t>-715587524</t>
  </si>
  <si>
    <t>38,45*1,1655 'Přepočtené koeficientem množství</t>
  </si>
  <si>
    <t>110</t>
  </si>
  <si>
    <t>712363504</t>
  </si>
  <si>
    <t>Provedení povlak krytiny mechanicky kotvenou fólií do betonu TI tl přes 140 do 200 mm vnitřní pole, budova v do 18 m</t>
  </si>
  <si>
    <t>80142582</t>
  </si>
  <si>
    <t>https://podminky.urs.cz/item/CS_URS_2026_01/712363504</t>
  </si>
  <si>
    <t>T0001*0,80</t>
  </si>
  <si>
    <t>111</t>
  </si>
  <si>
    <t>28322012</t>
  </si>
  <si>
    <t>fólie hydroizolační střešní mPVC mechanicky kotvená šedá tl 1,5mm</t>
  </si>
  <si>
    <t>-1598852836</t>
  </si>
  <si>
    <t>30,76*1,1655 'Přepočtené koeficientem množství</t>
  </si>
  <si>
    <t>112</t>
  </si>
  <si>
    <t>712363505</t>
  </si>
  <si>
    <t>Provedení povlak krytiny mechanicky kotvenou fólií do betonu TI tl přes 140 do 200 mm krajní pole, budova v do 18 m</t>
  </si>
  <si>
    <t>195388132</t>
  </si>
  <si>
    <t>https://podminky.urs.cz/item/CS_URS_2026_01/712363505</t>
  </si>
  <si>
    <t>T0001*0,10</t>
  </si>
  <si>
    <t>113</t>
  </si>
  <si>
    <t>1659468698</t>
  </si>
  <si>
    <t>3,845*1,1655 'Přepočtené koeficientem množství</t>
  </si>
  <si>
    <t>114</t>
  </si>
  <si>
    <t>712363506</t>
  </si>
  <si>
    <t>Provedení povlak krytiny mechanicky kotvenou fólií do betonu TI tl přes 140 do 200 mm rohové pole, budova v do 18 m</t>
  </si>
  <si>
    <t>232544085</t>
  </si>
  <si>
    <t>https://podminky.urs.cz/item/CS_URS_2026_01/712363506</t>
  </si>
  <si>
    <t>T0001*0,1</t>
  </si>
  <si>
    <t>115</t>
  </si>
  <si>
    <t>-802758937</t>
  </si>
  <si>
    <t>116</t>
  </si>
  <si>
    <t>712811102</t>
  </si>
  <si>
    <t>Provedení povlakové krytiny střech samostatným vytažením izolačního povlaku za studena na konstrukce převyšující úroveň střechy, nátěrem lakem asfaltovým</t>
  </si>
  <si>
    <t>-406388925</t>
  </si>
  <si>
    <t>https://podminky.urs.cz/item/CS_URS_2026_01/712811102</t>
  </si>
  <si>
    <t>"terasa a krček"</t>
  </si>
  <si>
    <t>"3.21"3,98+4,36+7,763</t>
  </si>
  <si>
    <t>"1.00"(11,64+1,50)*2</t>
  </si>
  <si>
    <t>42,383*0,20</t>
  </si>
  <si>
    <t>117</t>
  </si>
  <si>
    <t>-20624371</t>
  </si>
  <si>
    <t>8,477*0,34 'Přepočtené koeficientem množství</t>
  </si>
  <si>
    <t>118</t>
  </si>
  <si>
    <t>712841559</t>
  </si>
  <si>
    <t>Provedení povlakové krytiny střech samostatným vytažením izolačního povlaku pásy přitavením na konstrukce převyšující úroveň střechy, NAIP</t>
  </si>
  <si>
    <t>2050081530</t>
  </si>
  <si>
    <t>https://podminky.urs.cz/item/CS_URS_2026_01/712841559</t>
  </si>
  <si>
    <t>119</t>
  </si>
  <si>
    <t>1490623475</t>
  </si>
  <si>
    <t>8,477*1,2 'Přepočtené koeficientem množství</t>
  </si>
  <si>
    <t>120</t>
  </si>
  <si>
    <t>712362301</t>
  </si>
  <si>
    <t>Provedení dvojitého hydroizolačního systému plochých střech na ploše svislé S fólií z mPVC kladenou volně jednovrstvá s horkovzdušným navařením jednotlivých segmentů</t>
  </si>
  <si>
    <t>798450222</t>
  </si>
  <si>
    <t>https://podminky.urs.cz/item/CS_URS_2026_01/712362301</t>
  </si>
  <si>
    <t>121</t>
  </si>
  <si>
    <t>28343012</t>
  </si>
  <si>
    <t>fólie hydroizolační střešní mPVC určená ke stabilizaci přitížením a do vegetačních střech tl 1,5mm</t>
  </si>
  <si>
    <t>-1616887653</t>
  </si>
  <si>
    <t>8,477*1,221 'Přepočtené koeficientem množství</t>
  </si>
  <si>
    <t>122</t>
  </si>
  <si>
    <t>998712123</t>
  </si>
  <si>
    <t>Přesun hmot pro povlakové krytiny stanovený z hmotnosti přesunovaného materiálu vodorovná dopravní vzdálenost do 50 m ruční (bez užití mechanizace) v objektech výšky přes 12 do 24 m</t>
  </si>
  <si>
    <t>399172419</t>
  </si>
  <si>
    <t>https://podminky.urs.cz/item/CS_URS_2026_01/998712123</t>
  </si>
  <si>
    <t>713</t>
  </si>
  <si>
    <t>Izolace tepelné</t>
  </si>
  <si>
    <t>123</t>
  </si>
  <si>
    <t>713140823</t>
  </si>
  <si>
    <t>Odstranění tepelné izolace střech plochých z rohoží, pásů, dílců, desek, bloků nadstřešních izolací volně položených z polystyrenu suchého, tloušťka izolace přes 100 do 200 mm</t>
  </si>
  <si>
    <t>-485997616</t>
  </si>
  <si>
    <t>https://podminky.urs.cz/item/CS_URS_2026_01/713140823</t>
  </si>
  <si>
    <t>124</t>
  </si>
  <si>
    <t>713141151</t>
  </si>
  <si>
    <t>Montáž izolace tepelné střech plochých kladené volně 1 vrstva rohoží, pásů, dílců, desek</t>
  </si>
  <si>
    <t>1573618453</t>
  </si>
  <si>
    <t>https://podminky.urs.cz/item/CS_URS_2026_01/713141151</t>
  </si>
  <si>
    <t>125</t>
  </si>
  <si>
    <t>28376514</t>
  </si>
  <si>
    <t>deska izolační PIR s oboustrannou kompozitní fólií s Al vložkou pro ploché střechy λ=0,022-0,023 tl 80mm</t>
  </si>
  <si>
    <t>-56947237</t>
  </si>
  <si>
    <t>38,45*1,02 'Přepočtené koeficientem množství</t>
  </si>
  <si>
    <t>126</t>
  </si>
  <si>
    <t>1025974329</t>
  </si>
  <si>
    <t>127</t>
  </si>
  <si>
    <t>-226221741</t>
  </si>
  <si>
    <t>128</t>
  </si>
  <si>
    <t>713141243</t>
  </si>
  <si>
    <t>Přikotvení tepelné izolace šrouby do betonu pro izolaci tl přes 140 do 200 mm</t>
  </si>
  <si>
    <t>1232955164</t>
  </si>
  <si>
    <t>https://podminky.urs.cz/item/CS_URS_2026_01/713141243</t>
  </si>
  <si>
    <t>129</t>
  </si>
  <si>
    <t>998713123</t>
  </si>
  <si>
    <t>Přesun hmot pro izolace tepelné stanovený z hmotnosti přesunovaného materiálu vodorovná dopravní vzdálenost do 50 m ruční (bez užití mechanizace) v objektech výšky přes 12 m do 24 m</t>
  </si>
  <si>
    <t>-2009993049</t>
  </si>
  <si>
    <t>https://podminky.urs.cz/item/CS_URS_2026_01/998713123</t>
  </si>
  <si>
    <t>721</t>
  </si>
  <si>
    <t>Zdravotechnika - vnitřní kanalizace</t>
  </si>
  <si>
    <t>130</t>
  </si>
  <si>
    <t>721233201</t>
  </si>
  <si>
    <t>Střešní vtoky (vpusti) polypropylenové (PP) pro pochůzné střechy s odtokem svislým standardní asfaltová manžeta nebo PVC příruba DN 75</t>
  </si>
  <si>
    <t>463417336</t>
  </si>
  <si>
    <t>https://podminky.urs.cz/item/CS_URS_2026_01/721233201</t>
  </si>
  <si>
    <t>"K31"3</t>
  </si>
  <si>
    <t>131</t>
  </si>
  <si>
    <t>998721123</t>
  </si>
  <si>
    <t>Přesun hmot pro vnitřní kanalizaci stanovený z hmotnosti přesunovaného materiálu vodorovná dopravní vzdálenost do 50 m ruční (bez užití mechanizace) v objektech výšky přes 12 do 24 m</t>
  </si>
  <si>
    <t>1730159546</t>
  </si>
  <si>
    <t>https://podminky.urs.cz/item/CS_URS_2026_01/998721123</t>
  </si>
  <si>
    <t>741</t>
  </si>
  <si>
    <t>Elektroinstalace - silnoproud</t>
  </si>
  <si>
    <t>132</t>
  </si>
  <si>
    <t>741210002</t>
  </si>
  <si>
    <t>Montáž rozvodnic oceloplechových nebo plastových bez zapojení vodičů běžných, hmotnosti do 50 kg</t>
  </si>
  <si>
    <t>2145981722</t>
  </si>
  <si>
    <t>https://podminky.urs.cz/item/CS_URS_2026_01/741210002</t>
  </si>
  <si>
    <t>"V9"1</t>
  </si>
  <si>
    <t>133</t>
  </si>
  <si>
    <t>RMAT0070</t>
  </si>
  <si>
    <t>Přípojková pojistková skříň 930/615/250mm</t>
  </si>
  <si>
    <t>-1076446356</t>
  </si>
  <si>
    <t>134</t>
  </si>
  <si>
    <t>741420001</t>
  </si>
  <si>
    <t>Montáž hromosvodného vedení svodových drátů nebo lan s podpěrami, Ø do 10 mm</t>
  </si>
  <si>
    <t>1198778553</t>
  </si>
  <si>
    <t>https://podminky.urs.cz/item/CS_URS_2026_01/741420001</t>
  </si>
  <si>
    <t>"V8"206,00</t>
  </si>
  <si>
    <t>135</t>
  </si>
  <si>
    <t>35441077</t>
  </si>
  <si>
    <t>drát D 8mm AlMgSi</t>
  </si>
  <si>
    <t>kg</t>
  </si>
  <si>
    <t>-1133859104</t>
  </si>
  <si>
    <t>206*0,0135 'Přepočtené koeficientem množství</t>
  </si>
  <si>
    <t>136</t>
  </si>
  <si>
    <t>741420021</t>
  </si>
  <si>
    <t>Montáž hromosvodného vedení svorek se 2 šrouby</t>
  </si>
  <si>
    <t>651455233</t>
  </si>
  <si>
    <t>https://podminky.urs.cz/item/CS_URS_2026_01/741420021</t>
  </si>
  <si>
    <t>137</t>
  </si>
  <si>
    <t>35431011</t>
  </si>
  <si>
    <t>svorka uzemnění AlMgSi spojovací pro lano D 8-10mm</t>
  </si>
  <si>
    <t>1918301943</t>
  </si>
  <si>
    <t>138</t>
  </si>
  <si>
    <t>741420023</t>
  </si>
  <si>
    <t>Montáž hromosvodného vedení svorek na okapové žlaby</t>
  </si>
  <si>
    <t>514387439</t>
  </si>
  <si>
    <t>https://podminky.urs.cz/item/CS_URS_2026_01/741420023</t>
  </si>
  <si>
    <t>139</t>
  </si>
  <si>
    <t>35431039</t>
  </si>
  <si>
    <t>svorka uzemnění AlMgSi na okapové žlaby</t>
  </si>
  <si>
    <t>-1897936602</t>
  </si>
  <si>
    <t>140</t>
  </si>
  <si>
    <t>741420051</t>
  </si>
  <si>
    <t>Montáž hromosvodného vedení ochranných prvků úhelníků nebo trubek s držáky do zdiva</t>
  </si>
  <si>
    <t>-1261252600</t>
  </si>
  <si>
    <t>https://podminky.urs.cz/item/CS_URS_2026_01/741420051</t>
  </si>
  <si>
    <t>141</t>
  </si>
  <si>
    <t>35441830</t>
  </si>
  <si>
    <t>úhelník ochranný na ochranu svodu - 1700mm, FeZn</t>
  </si>
  <si>
    <t>1531942474</t>
  </si>
  <si>
    <t>142</t>
  </si>
  <si>
    <t>741420083</t>
  </si>
  <si>
    <t>Montáž hromosvodného vedení doplňků štítků k označení svodů</t>
  </si>
  <si>
    <t>710407980</t>
  </si>
  <si>
    <t>https://podminky.urs.cz/item/CS_URS_2026_01/741420083</t>
  </si>
  <si>
    <t>143</t>
  </si>
  <si>
    <t>35442110</t>
  </si>
  <si>
    <t>štítek plastový - čísla svodů</t>
  </si>
  <si>
    <t>1036027585</t>
  </si>
  <si>
    <t>144</t>
  </si>
  <si>
    <t>741421811</t>
  </si>
  <si>
    <t>Demontáž hromosvodného vedení bez zachování funkčnosti svodových drátů nebo lan kolmého svodu, průměru do 8 mm</t>
  </si>
  <si>
    <t>357938078</t>
  </si>
  <si>
    <t>https://podminky.urs.cz/item/CS_URS_2026_01/741421811</t>
  </si>
  <si>
    <t>145</t>
  </si>
  <si>
    <t>741421843</t>
  </si>
  <si>
    <t>Demontáž hromosvodného vedení bez zachování funkčnosti svorek šroubových se 2 šrouby</t>
  </si>
  <si>
    <t>-990757827</t>
  </si>
  <si>
    <t>https://podminky.urs.cz/item/CS_URS_2026_01/741421843</t>
  </si>
  <si>
    <t>36+18</t>
  </si>
  <si>
    <t>146</t>
  </si>
  <si>
    <t>741421863</t>
  </si>
  <si>
    <t>Demontáž hromosvodného vedení podpěr svislého vedení zazděného</t>
  </si>
  <si>
    <t>885573478</t>
  </si>
  <si>
    <t>https://podminky.urs.cz/item/CS_URS_2026_01/741421863</t>
  </si>
  <si>
    <t>206,000/2,00</t>
  </si>
  <si>
    <t>147</t>
  </si>
  <si>
    <t>741421871</t>
  </si>
  <si>
    <t>Demontáž hromosvodného vedení doplňků ochranných úhelníků, délky do 1,4 m</t>
  </si>
  <si>
    <t>-2139472458</t>
  </si>
  <si>
    <t>https://podminky.urs.cz/item/CS_URS_2026_01/741421871</t>
  </si>
  <si>
    <t>148</t>
  </si>
  <si>
    <t>998741123</t>
  </si>
  <si>
    <t>Přesun hmot pro silnoproud stanovený z hmotnosti přesunovaného materiálu vodorovná dopravní vzdálenost do 50 m ruční (bez užití mechanizace) v objektech výšky přes 12 do 24 m</t>
  </si>
  <si>
    <t>1035617455</t>
  </si>
  <si>
    <t>https://podminky.urs.cz/item/CS_URS_2026_01/998741123</t>
  </si>
  <si>
    <t>751</t>
  </si>
  <si>
    <t>Vzduchotechnika</t>
  </si>
  <si>
    <t>149</t>
  </si>
  <si>
    <t>751398051</t>
  </si>
  <si>
    <t>Montáž ostatních zařízení protidešťové žaluzie nebo žaluziové klapky na čtyřhranné potrubí, průřezu do 0,150 m2</t>
  </si>
  <si>
    <t>625361475</t>
  </si>
  <si>
    <t>https://podminky.urs.cz/item/CS_URS_2026_01/751398051</t>
  </si>
  <si>
    <t>"V11"1</t>
  </si>
  <si>
    <t>150</t>
  </si>
  <si>
    <t>429-V11</t>
  </si>
  <si>
    <t>žaluzie protidešťová s pevnými lamelami, pozink, pro potrubí 300x200mm</t>
  </si>
  <si>
    <t>1080682249</t>
  </si>
  <si>
    <t>151</t>
  </si>
  <si>
    <t>751398052</t>
  </si>
  <si>
    <t>Montáž ostatních zařízení protidešťové žaluzie nebo žaluziové klapky na čtyřhranné potrubí, průřezu přes 0,150 do 0,300 m2</t>
  </si>
  <si>
    <t>-1619019073</t>
  </si>
  <si>
    <t>https://podminky.urs.cz/item/CS_URS_2026_01/751398052</t>
  </si>
  <si>
    <t>152</t>
  </si>
  <si>
    <t>429- V6</t>
  </si>
  <si>
    <t>žaluzie protidešťová s pevnými lamelami, pozink, pro potrubí 500x4500mm</t>
  </si>
  <si>
    <t>-999734120</t>
  </si>
  <si>
    <t>153</t>
  </si>
  <si>
    <t>751398056</t>
  </si>
  <si>
    <t>Montáž ostatních zařízení protidešťové žaluzie nebo žaluziové klapky na čtyřhranné potrubí, průřezu přes 0,750 m2</t>
  </si>
  <si>
    <t>1997004621</t>
  </si>
  <si>
    <t>https://podminky.urs.cz/item/CS_URS_2026_01/751398056</t>
  </si>
  <si>
    <t>"V7"4</t>
  </si>
  <si>
    <t>154</t>
  </si>
  <si>
    <t>42972963</t>
  </si>
  <si>
    <t>žaluzie protidešťová s pevnými lamelami, pozink, pro potrubí 1000x1000mm</t>
  </si>
  <si>
    <t>1689048931</t>
  </si>
  <si>
    <t>155</t>
  </si>
  <si>
    <t>751-R001</t>
  </si>
  <si>
    <t>Demontáž potrubí VZT a zpěrná montáž, vč.uskladnění</t>
  </si>
  <si>
    <t>1147083120</t>
  </si>
  <si>
    <t>156</t>
  </si>
  <si>
    <t>998751122</t>
  </si>
  <si>
    <t>Přesun hmot pro vzduchotechniku stanovený z hmotnosti přesunovaného materiálu vodorovná dopravní vzdálenost do 100 m ruční (bez užití mechanizace) v objektech výšky přes 12 do 24 m</t>
  </si>
  <si>
    <t>2057172002</t>
  </si>
  <si>
    <t>https://podminky.urs.cz/item/CS_URS_2026_01/998751122</t>
  </si>
  <si>
    <t>764</t>
  </si>
  <si>
    <t>Konstrukce klempířské</t>
  </si>
  <si>
    <t>157</t>
  </si>
  <si>
    <t>764002851</t>
  </si>
  <si>
    <t>Demontáž klempířských konstrukcí oplechování parapetů do suti</t>
  </si>
  <si>
    <t>1809308263</t>
  </si>
  <si>
    <t>https://podminky.urs.cz/item/CS_URS_2026_01/764002851</t>
  </si>
  <si>
    <t>"K1"2,00*30</t>
  </si>
  <si>
    <t>"K2"1,80*15</t>
  </si>
  <si>
    <t>"K3"3,00*4</t>
  </si>
  <si>
    <t>"K4"1,75*12</t>
  </si>
  <si>
    <t>"K5"1,85*9</t>
  </si>
  <si>
    <t>"K6"1,10*1</t>
  </si>
  <si>
    <t>"K7"1,45*3</t>
  </si>
  <si>
    <t>"K8"2,30*19</t>
  </si>
  <si>
    <t>"K9"1,70*6</t>
  </si>
  <si>
    <t>"K10"0,55*1</t>
  </si>
  <si>
    <t>"K11"2,50*1</t>
  </si>
  <si>
    <t>"K12"1,76*1</t>
  </si>
  <si>
    <t>"K13"2,20*22</t>
  </si>
  <si>
    <t>"K14"1,65*13</t>
  </si>
  <si>
    <t>"K15"1,15*1</t>
  </si>
  <si>
    <t>"K16"1,10*1</t>
  </si>
  <si>
    <t>"K17"1,40*1</t>
  </si>
  <si>
    <t>"K18"1,10*2</t>
  </si>
  <si>
    <t>"K21"1,15*19</t>
  </si>
  <si>
    <t>"K22"0,65*2</t>
  </si>
  <si>
    <t>"K23"1,25*1</t>
  </si>
  <si>
    <t>"K25"5,35*2</t>
  </si>
  <si>
    <t>"K26"5,25*2</t>
  </si>
  <si>
    <t>158</t>
  </si>
  <si>
    <t>764002861</t>
  </si>
  <si>
    <t>Demontáž klempířských konstrukcí oplechování říms do suti</t>
  </si>
  <si>
    <t>-2085855582</t>
  </si>
  <si>
    <t>https://podminky.urs.cz/item/CS_URS_2026_01/764002861</t>
  </si>
  <si>
    <t>"K27"8,44*1</t>
  </si>
  <si>
    <t>"K28"11,64*2</t>
  </si>
  <si>
    <t>"K29"6,30*1</t>
  </si>
  <si>
    <t>"K30"9,53*1</t>
  </si>
  <si>
    <t>159</t>
  </si>
  <si>
    <t>764004861</t>
  </si>
  <si>
    <t>Demontáž klempířských konstrukcí svodu do suti</t>
  </si>
  <si>
    <t>283784358</t>
  </si>
  <si>
    <t>https://podminky.urs.cz/item/CS_URS_2026_01/764004861</t>
  </si>
  <si>
    <t>"K19 +K20"277,20</t>
  </si>
  <si>
    <t>160</t>
  </si>
  <si>
    <t>764216407</t>
  </si>
  <si>
    <t>Oplechování parapetů z pozinkovaného plechu rovných mechanicky kotvené, bez rohů rš 670 mm</t>
  </si>
  <si>
    <t>1653438141</t>
  </si>
  <si>
    <t>https://podminky.urs.cz/item/CS_URS_2026_01/764216407</t>
  </si>
  <si>
    <t>"rš.535mm"</t>
  </si>
  <si>
    <t>"K24"1,15</t>
  </si>
  <si>
    <t>161</t>
  </si>
  <si>
    <t>-1507009852</t>
  </si>
  <si>
    <t>"rš.635mm"</t>
  </si>
  <si>
    <t>162</t>
  </si>
  <si>
    <t>764216467</t>
  </si>
  <si>
    <t>Oplechování parapetů z pozinkovaného plechu rovných celoplošně lepené, bez rohů Příplatek k cenám za zvýšenou pracnost při provedení rohu nebo koutu přes rš 400 mm</t>
  </si>
  <si>
    <t>874644835</t>
  </si>
  <si>
    <t>https://podminky.urs.cz/item/CS_URS_2026_01/764216467</t>
  </si>
  <si>
    <t>"K1"30</t>
  </si>
  <si>
    <t>"K2"15</t>
  </si>
  <si>
    <t>"K4"12</t>
  </si>
  <si>
    <t>"K5"9</t>
  </si>
  <si>
    <t>"K6"1</t>
  </si>
  <si>
    <t>"K7"3</t>
  </si>
  <si>
    <t>"K8"19</t>
  </si>
  <si>
    <t>"K10"1</t>
  </si>
  <si>
    <t>"K11"1</t>
  </si>
  <si>
    <t>"K12"1</t>
  </si>
  <si>
    <t>"K13"22</t>
  </si>
  <si>
    <t>"K14"13</t>
  </si>
  <si>
    <t>"K21"19</t>
  </si>
  <si>
    <t>"K22"2</t>
  </si>
  <si>
    <t>"K23"1</t>
  </si>
  <si>
    <t>"K25"2</t>
  </si>
  <si>
    <t>"K26"2</t>
  </si>
  <si>
    <t>153,00*2</t>
  </si>
  <si>
    <t>163</t>
  </si>
  <si>
    <t>764217407</t>
  </si>
  <si>
    <t>Oplechování parapetů z pozinkovaného plechu oblých nebo ze segmentů, včetně rohů mechanicky kotvené rš 670 mm</t>
  </si>
  <si>
    <t>-648405824</t>
  </si>
  <si>
    <t>https://podminky.urs.cz/item/CS_URS_2026_01/764217407</t>
  </si>
  <si>
    <t>164</t>
  </si>
  <si>
    <t>764218407</t>
  </si>
  <si>
    <t>Oplechování říms a ozdobných prvků z pozinkovaného plechu rovných, bez rohů mechanicky kotvené rš 670 mm</t>
  </si>
  <si>
    <t>421432419</t>
  </si>
  <si>
    <t>https://podminky.urs.cz/item/CS_URS_2026_01/764218407</t>
  </si>
  <si>
    <t>165</t>
  </si>
  <si>
    <t>764218447</t>
  </si>
  <si>
    <t>Oplechování říms a ozdobných prvků z pozinkovaného plechu rovných, bez rohů Příplatek k cenám za zvýšenou pracnost při provedení rohu nebo koutu rovné římsy přes rš 400 mm</t>
  </si>
  <si>
    <t>-13753042</t>
  </si>
  <si>
    <t>https://podminky.urs.cz/item/CS_URS_2026_01/764218447</t>
  </si>
  <si>
    <t>"K27"1</t>
  </si>
  <si>
    <t>"K28"2</t>
  </si>
  <si>
    <t>"K29"1</t>
  </si>
  <si>
    <t>"K30"1</t>
  </si>
  <si>
    <t>5,00*2</t>
  </si>
  <si>
    <t>166</t>
  </si>
  <si>
    <t>764508133</t>
  </si>
  <si>
    <t>Montáž svodu kruhového, průměru odboček</t>
  </si>
  <si>
    <t>-624737426</t>
  </si>
  <si>
    <t>https://podminky.urs.cz/item/CS_URS_2026_01/764508133</t>
  </si>
  <si>
    <t>"K34"1</t>
  </si>
  <si>
    <t>167</t>
  </si>
  <si>
    <t>RMAT0069</t>
  </si>
  <si>
    <t>Odbočka svodu 120/120 mm, 72°, pozink</t>
  </si>
  <si>
    <t>1752877959</t>
  </si>
  <si>
    <t>168</t>
  </si>
  <si>
    <t>764511445</t>
  </si>
  <si>
    <t>Žlab podokapní z pozinkovaného plechu kotlík oválný (trychtýřový), rš žlabu/průměr svodu 400/120 mm</t>
  </si>
  <si>
    <t>1810611562</t>
  </si>
  <si>
    <t>https://podminky.urs.cz/item/CS_URS_2026_01/764511445</t>
  </si>
  <si>
    <t>"K33"1</t>
  </si>
  <si>
    <t>169</t>
  </si>
  <si>
    <t>764518423</t>
  </si>
  <si>
    <t>Svod z pozinkovaného plechu včetně objímek, kolen a odskoků kruhový, průměru 120 mm</t>
  </si>
  <si>
    <t>-577212984</t>
  </si>
  <si>
    <t>https://podminky.urs.cz/item/CS_URS_2026_01/764518423</t>
  </si>
  <si>
    <t>170</t>
  </si>
  <si>
    <t>998764123</t>
  </si>
  <si>
    <t>Přesun hmot pro konstrukce klempířské stanovený z hmotnosti přesunovaného materiálu vodorovná dopravní vzdálenost do 50 m ruční (bez užtití mechanizace) v objektech výšky přes 12 do 24 m</t>
  </si>
  <si>
    <t>-1398646775</t>
  </si>
  <si>
    <t>https://podminky.urs.cz/item/CS_URS_2026_01/998764123</t>
  </si>
  <si>
    <t>767</t>
  </si>
  <si>
    <t>Konstrukce zámečnické</t>
  </si>
  <si>
    <t>171</t>
  </si>
  <si>
    <t>767112811</t>
  </si>
  <si>
    <t>Demontáž stěn a příček pro zasklení šroubovaných</t>
  </si>
  <si>
    <t>-1823778948</t>
  </si>
  <si>
    <t>https://podminky.urs.cz/item/CS_URS_2026_01/767112811</t>
  </si>
  <si>
    <t>"Z15 - plexi"2*11,60*4,185</t>
  </si>
  <si>
    <t>172</t>
  </si>
  <si>
    <t>767161813</t>
  </si>
  <si>
    <t>Demontáž zábradlí do suti rovného nerozebíratelný spoj hmotnosti 1 m zábradlí do 20 kg</t>
  </si>
  <si>
    <t>526321023</t>
  </si>
  <si>
    <t>https://podminky.urs.cz/item/CS_URS_2026_01/767161813</t>
  </si>
  <si>
    <t>173</t>
  </si>
  <si>
    <t>767161823</t>
  </si>
  <si>
    <t>Demontáž zábradlí do suti schodišťového nerozebíratelný spoj hmotnosti 1 m zábradlí do 20 kg</t>
  </si>
  <si>
    <t>-988495187</t>
  </si>
  <si>
    <t>https://podminky.urs.cz/item/CS_URS_2026_01/767161823</t>
  </si>
  <si>
    <t>174</t>
  </si>
  <si>
    <t>767893816</t>
  </si>
  <si>
    <t>Demontáž stříšek nad venkovními vstupy z kovových profilů, výplň z plechu</t>
  </si>
  <si>
    <t>-539542218</t>
  </si>
  <si>
    <t>https://podminky.urs.cz/item/CS_URS_2026_01/767893816</t>
  </si>
  <si>
    <t>"Stávající vstupní stříšky"2*2,50+3,50</t>
  </si>
  <si>
    <t>175</t>
  </si>
  <si>
    <t>767163122</t>
  </si>
  <si>
    <t>Montáž zábradlí přímého v exteriéru v rovině (na rovné ploše) kotveného do betonu</t>
  </si>
  <si>
    <t>-5557569</t>
  </si>
  <si>
    <t>https://podminky.urs.cz/item/CS_URS_2026_01/767163122</t>
  </si>
  <si>
    <t>"Z4"2,405+1,445</t>
  </si>
  <si>
    <t>"Z5"3,2,64+0,92*2</t>
  </si>
  <si>
    <t>176</t>
  </si>
  <si>
    <t>553Z4 -Z5</t>
  </si>
  <si>
    <t xml:space="preserve">zábradlí   svařované pozink. ozn. rovné kotvení vrchní v 800mm - ozn.Z4+Z5</t>
  </si>
  <si>
    <t>-433873137</t>
  </si>
  <si>
    <t>177</t>
  </si>
  <si>
    <t>767223222</t>
  </si>
  <si>
    <t>Montáž zábradlí přímého v exteriéru na schodišti kotveného do betonu</t>
  </si>
  <si>
    <t>816362067</t>
  </si>
  <si>
    <t>https://podminky.urs.cz/item/CS_URS_2026_01/767223222</t>
  </si>
  <si>
    <t>"Z13"0,86</t>
  </si>
  <si>
    <t>"Z14"1,82</t>
  </si>
  <si>
    <t>178</t>
  </si>
  <si>
    <t>553Z13-14</t>
  </si>
  <si>
    <t xml:space="preserve">zábradlí  schodišťové svařované pozink. kotvení boční ozn. Z13+Z14</t>
  </si>
  <si>
    <t>-1312734992</t>
  </si>
  <si>
    <t>179</t>
  </si>
  <si>
    <t>767590124</t>
  </si>
  <si>
    <t>Montáž podlahových konstrukcí podlahových roštů, podlah připevněných šroubováním</t>
  </si>
  <si>
    <t>971877469</t>
  </si>
  <si>
    <t>https://podminky.urs.cz/item/CS_URS_2026_01/767590124</t>
  </si>
  <si>
    <t>"Z1"</t>
  </si>
  <si>
    <t>20,38*(1,635+0,875)/2</t>
  </si>
  <si>
    <t>180</t>
  </si>
  <si>
    <t>55347006</t>
  </si>
  <si>
    <t>rošt podlahový lisovaný žárově zinkovaný velikost 30/2mm 1000x1000mm</t>
  </si>
  <si>
    <t>1429942008</t>
  </si>
  <si>
    <t>35,4545454545455*1,1 'Přepočtené koeficientem množství</t>
  </si>
  <si>
    <t>181</t>
  </si>
  <si>
    <t>767590192</t>
  </si>
  <si>
    <t>Montáž podlahových konstrukcí podlahových roštů, podlah připevněných Příplatek k cenám za úpravu roštů (krácení)</t>
  </si>
  <si>
    <t>735045849</t>
  </si>
  <si>
    <t>https://podminky.urs.cz/item/CS_URS_2026_01/767590192</t>
  </si>
  <si>
    <t>20,38+0,875</t>
  </si>
  <si>
    <t>182</t>
  </si>
  <si>
    <t>767620325</t>
  </si>
  <si>
    <t>Montáž oken s izolačními skly z hliníkových nebo ocelových profilů na polyuretanovou pěnu s trojskly pevných do zdiva, plochy přes 6 m2</t>
  </si>
  <si>
    <t>-127754678</t>
  </si>
  <si>
    <t>https://podminky.urs.cz/item/CS_URS_2026_01/767620325</t>
  </si>
  <si>
    <t>"Z15"2*11,60*4,185-1,00*2,215</t>
  </si>
  <si>
    <t>183</t>
  </si>
  <si>
    <t>55341007</t>
  </si>
  <si>
    <t>okno Al s fixním zasklením trojsklo přes plochu 1m2 přes v 2,5m</t>
  </si>
  <si>
    <t>1376293041</t>
  </si>
  <si>
    <t>Poznámka k položce:_x000d_
viz. specifikace PD</t>
  </si>
  <si>
    <t>184</t>
  </si>
  <si>
    <t>767640111</t>
  </si>
  <si>
    <t>Montáž dveří ocelových nebo hliníkových vchodových jednokřídlových bez nadsvětlíku</t>
  </si>
  <si>
    <t>1441328579</t>
  </si>
  <si>
    <t>https://podminky.urs.cz/item/CS_URS_2026_01/767640111</t>
  </si>
  <si>
    <t>"Z15"2</t>
  </si>
  <si>
    <t>185</t>
  </si>
  <si>
    <t>553-Z15</t>
  </si>
  <si>
    <t>dveře jednokřídlé Al prosklené max rozměru otvoru 2,42m2 bezpečnostní třídy RC3</t>
  </si>
  <si>
    <t>1933989063</t>
  </si>
  <si>
    <t>"Z15"2*1,00*2,215</t>
  </si>
  <si>
    <t>186</t>
  </si>
  <si>
    <t>767662120</t>
  </si>
  <si>
    <t>Montáž mříží pevných, připevněných svařováním</t>
  </si>
  <si>
    <t>735848958</t>
  </si>
  <si>
    <t>https://podminky.urs.cz/item/CS_URS_2026_01/767662120</t>
  </si>
  <si>
    <t>187</t>
  </si>
  <si>
    <t>54912001</t>
  </si>
  <si>
    <t>mříž pro stavební otvory pevná</t>
  </si>
  <si>
    <t>-417257900</t>
  </si>
  <si>
    <t>Poznámka k položce:_x000d_
Dle specifikace PD</t>
  </si>
  <si>
    <t>188</t>
  </si>
  <si>
    <t>767893116</t>
  </si>
  <si>
    <t>Montáž stříšek nad venkovními vstupy z kovových profilů kotvených k nosné konstrukci pomocí závěsů, výplň ze skla rovná, šířky přes 1,50 do 2,00 m</t>
  </si>
  <si>
    <t>396756558</t>
  </si>
  <si>
    <t>https://podminky.urs.cz/item/CS_URS_2026_01/767893116</t>
  </si>
  <si>
    <t>"Z2"2</t>
  </si>
  <si>
    <t>189</t>
  </si>
  <si>
    <t>212-Z2</t>
  </si>
  <si>
    <t xml:space="preserve">Stříška vchodová  2500×1500 mm</t>
  </si>
  <si>
    <t>2051061404</t>
  </si>
  <si>
    <t>190</t>
  </si>
  <si>
    <t>7678931R</t>
  </si>
  <si>
    <t>Montáž stříšek nad venkovními vstupy z kovových profilů kotvených k nosné konstrukci pomocí závěsů, výplň ze skla rovná, šířky přes 2,00 m</t>
  </si>
  <si>
    <t>1053616650</t>
  </si>
  <si>
    <t>"Z3"1</t>
  </si>
  <si>
    <t>191</t>
  </si>
  <si>
    <t>212-Z3</t>
  </si>
  <si>
    <t>Stříška vchodová 3500×1500 mm</t>
  </si>
  <si>
    <t>1987164018</t>
  </si>
  <si>
    <t>192</t>
  </si>
  <si>
    <t>767-Z10</t>
  </si>
  <si>
    <t>Kotvící sloupek dl.5500mm - ozn.Z10 - D+M</t>
  </si>
  <si>
    <t>-1224604951</t>
  </si>
  <si>
    <t>Poznámka k položce:_x000d_
oválný profil 105x100mm_x000d_
elox. hliník_x000d_
kotveno pomocí zem. pouzdra Z12</t>
  </si>
  <si>
    <t>193</t>
  </si>
  <si>
    <t>767-Z11</t>
  </si>
  <si>
    <t>Příčník pro kotvící sloupky dl.5000mm - ozn.Z11 - D+M</t>
  </si>
  <si>
    <t>-904081481</t>
  </si>
  <si>
    <t>Poznámka k položce:_x000d_
pro oválný profil sloupku 105x100mm_x000d_
elox. hliník_x000d_
kotveno pomocí šroubů ke kotvícím sloupkům_x000d_
Z10</t>
  </si>
  <si>
    <t>194</t>
  </si>
  <si>
    <t>767-Z12</t>
  </si>
  <si>
    <t>Kotvící pouzdro pro sloupky dl.700mm - ozn.Z12 - D+M</t>
  </si>
  <si>
    <t>-1756517956</t>
  </si>
  <si>
    <t>Poznámka k položce:_x000d_
pro oválný profil sloupku 105x100mm_x000d_
elox. hliník_x000d_
kotveno do bet. základu 1000x1000x1000 mm</t>
  </si>
  <si>
    <t>195</t>
  </si>
  <si>
    <t>998767313</t>
  </si>
  <si>
    <t>Přesun hmot pro zámečnické konstrukce stanovený procentní sazbou (%) z ceny vodorovná dopravní vzdálenost do 50 m ruční (bez užití mechanizace) v objektech výšky přes 12 do 24 m</t>
  </si>
  <si>
    <t>%</t>
  </si>
  <si>
    <t>1688269385</t>
  </si>
  <si>
    <t>https://podminky.urs.cz/item/CS_URS_2026_01/998767313</t>
  </si>
  <si>
    <t>782</t>
  </si>
  <si>
    <t>Dokončovací práce - obklady z kamene</t>
  </si>
  <si>
    <t>196</t>
  </si>
  <si>
    <t>782991912</t>
  </si>
  <si>
    <t>Oprava spárování obkladů z kamene včetně vyškrábání a vymytí spar aktivovanou maltou přes 9 do 15 ks/m2</t>
  </si>
  <si>
    <t>-1510550547</t>
  </si>
  <si>
    <t>https://podminky.urs.cz/item/CS_URS_2026_01/782991912</t>
  </si>
  <si>
    <t>197</t>
  </si>
  <si>
    <t>782993913</t>
  </si>
  <si>
    <t>Oprava obkladů z kamene opravným tmelem vyspravovaná plocha velikosti přes 5 do 10 cm2</t>
  </si>
  <si>
    <t>558304728</t>
  </si>
  <si>
    <t>https://podminky.urs.cz/item/CS_URS_2026_01/782993913</t>
  </si>
  <si>
    <t>"odhad"50</t>
  </si>
  <si>
    <t>198</t>
  </si>
  <si>
    <t>782994913</t>
  </si>
  <si>
    <t>Obklady z kamene oprava - ostatní práce očištění tlakovou vodou</t>
  </si>
  <si>
    <t>-630128594</t>
  </si>
  <si>
    <t>https://podminky.urs.cz/item/CS_URS_2026_01/782994913</t>
  </si>
  <si>
    <t>199</t>
  </si>
  <si>
    <t>782994915</t>
  </si>
  <si>
    <t>Obklady z kamene oprava - ostatní práce očištění ocelovými kartáči</t>
  </si>
  <si>
    <t>-205756603</t>
  </si>
  <si>
    <t>https://podminky.urs.cz/item/CS_URS_2026_01/782994915</t>
  </si>
  <si>
    <t>200</t>
  </si>
  <si>
    <t>782994922</t>
  </si>
  <si>
    <t>Obklady z kamene oprava - ostatní práce nátěr impregnační a zpevňující</t>
  </si>
  <si>
    <t>-873523347</t>
  </si>
  <si>
    <t>https://podminky.urs.cz/item/CS_URS_2026_01/782994922</t>
  </si>
  <si>
    <t>201</t>
  </si>
  <si>
    <t>782994923</t>
  </si>
  <si>
    <t>Obklady z kamene oprava - ostatní práce nátěr uzavírací transparentní</t>
  </si>
  <si>
    <t>-2014349660</t>
  </si>
  <si>
    <t>https://podminky.urs.cz/item/CS_URS_2026_01/782994923</t>
  </si>
  <si>
    <t>202</t>
  </si>
  <si>
    <t>998782123</t>
  </si>
  <si>
    <t>Přesun hmot pro obklady kamenné stanovený z hmotnosti přesunovaného materiálu vodorovná dopravní vzdálenost do 50 m ruční (bez užití mechanizace) v objektech výšky přes 12 do 24 m</t>
  </si>
  <si>
    <t>249614475</t>
  </si>
  <si>
    <t>https://podminky.urs.cz/item/CS_URS_2026_01/998782123</t>
  </si>
  <si>
    <t>783</t>
  </si>
  <si>
    <t>Dokončovací práce - nátěry</t>
  </si>
  <si>
    <t>203</t>
  </si>
  <si>
    <t>783401311</t>
  </si>
  <si>
    <t>Příprava podkladu klempířských konstrukcí před provedením nátěru odmaštěním odmašťovačem vodou ředitelným</t>
  </si>
  <si>
    <t>-1664256366</t>
  </si>
  <si>
    <t>https://podminky.urs.cz/item/CS_URS_2026_01/783401311</t>
  </si>
  <si>
    <t>"parapety rš.535"274,10*0,535</t>
  </si>
  <si>
    <t>"parapety rš.635"21,20*0,635</t>
  </si>
  <si>
    <t>"římsy rš.535"47,55*0,535</t>
  </si>
  <si>
    <t>"svod D120mm"277,20*3,14*0,12</t>
  </si>
  <si>
    <t>"kotlík + odbočka"0,50</t>
  </si>
  <si>
    <t>204</t>
  </si>
  <si>
    <t>783401401</t>
  </si>
  <si>
    <t>Příprava podkladu klempířských konstrukcí před provedením nátěru ometením</t>
  </si>
  <si>
    <t>717991396</t>
  </si>
  <si>
    <t>https://podminky.urs.cz/item/CS_URS_2026_01/783401401</t>
  </si>
  <si>
    <t>205</t>
  </si>
  <si>
    <t>783414203</t>
  </si>
  <si>
    <t>Základní antikorozní nátěr klempířských konstrukcí jednonásobný syntetický samozákladující</t>
  </si>
  <si>
    <t>1511573519</t>
  </si>
  <si>
    <t>https://podminky.urs.cz/item/CS_URS_2026_01/783414203</t>
  </si>
  <si>
    <t>Poznámka k položce:_x000d_
barva RAL 8004</t>
  </si>
  <si>
    <t>206</t>
  </si>
  <si>
    <t>783417101</t>
  </si>
  <si>
    <t>Krycí nátěr (email) klempířských konstrukcí jednonásobný syntetický standardní</t>
  </si>
  <si>
    <t>1426871903</t>
  </si>
  <si>
    <t>https://podminky.urs.cz/item/CS_URS_2026_01/783417101</t>
  </si>
  <si>
    <t>207</t>
  </si>
  <si>
    <t>783801203</t>
  </si>
  <si>
    <t>Příprava podkladu omítek před provedením nátěru okartáčování</t>
  </si>
  <si>
    <t>-1200901589</t>
  </si>
  <si>
    <t>https://podminky.urs.cz/item/CS_URS_2026_01/783801203</t>
  </si>
  <si>
    <t>208</t>
  </si>
  <si>
    <t>783823185</t>
  </si>
  <si>
    <t>Penetrační nátěr omítek hladkých omítek hladkých, zrnitých tenkovrstvých nebo štukových stupně členitosti 5 silikonový</t>
  </si>
  <si>
    <t>1993150838</t>
  </si>
  <si>
    <t>https://podminky.urs.cz/item/CS_URS_2026_01/783823185</t>
  </si>
  <si>
    <t>209</t>
  </si>
  <si>
    <t>783827485</t>
  </si>
  <si>
    <t>Krycí (ochranný) nátěr omítek dvojnásobný hladkých omítek hladkých, zrnitých tenkovrstvých nebo štukových stupně členitosti 5 silikonový</t>
  </si>
  <si>
    <t>650317945</t>
  </si>
  <si>
    <t>https://podminky.urs.cz/item/CS_URS_2026_01/783827485</t>
  </si>
  <si>
    <t>783.8</t>
  </si>
  <si>
    <t>Montáž ozdobných prvků na fasádní plochy</t>
  </si>
  <si>
    <t>210</t>
  </si>
  <si>
    <t>783809217</t>
  </si>
  <si>
    <t>Montáž ozdobných prvků na fasádní plochy (materiál ve specifikaci ) plošných, tvaru nepravidelného, průměru nebo výšky (šířky) lepené plochy přes 500 do 800 mm</t>
  </si>
  <si>
    <t>733635649</t>
  </si>
  <si>
    <t>https://podminky.urs.cz/item/CS_URS_2026_01/783809217</t>
  </si>
  <si>
    <t>"A.1.1"7</t>
  </si>
  <si>
    <t>"A.2.1"7</t>
  </si>
  <si>
    <t>"A.2.2"1</t>
  </si>
  <si>
    <t>"A.2.3"1</t>
  </si>
  <si>
    <t>"A.3.1"1</t>
  </si>
  <si>
    <t>"A.3.2"5</t>
  </si>
  <si>
    <t>"A.4.1"12</t>
  </si>
  <si>
    <t>"A.4.2"1</t>
  </si>
  <si>
    <t>"A.4.3"1</t>
  </si>
  <si>
    <t>"A.4.4"1</t>
  </si>
  <si>
    <t>"A.4.5"1</t>
  </si>
  <si>
    <t>"X.5.1"16</t>
  </si>
  <si>
    <t>"X.5.2"1</t>
  </si>
  <si>
    <t>"X.5.3"1</t>
  </si>
  <si>
    <t>211</t>
  </si>
  <si>
    <t>RMAT0001</t>
  </si>
  <si>
    <t>Hlavice - A.1.1 - 1000x940mm</t>
  </si>
  <si>
    <t>-1198045539</t>
  </si>
  <si>
    <t>212</t>
  </si>
  <si>
    <t>RMAT0002</t>
  </si>
  <si>
    <t>Hlavice - A.2.1 - 1000x940mm</t>
  </si>
  <si>
    <t>1348814609</t>
  </si>
  <si>
    <t>213</t>
  </si>
  <si>
    <t>RMAT0003</t>
  </si>
  <si>
    <t>Hlavice - A.2.2 - 1000x1140mm</t>
  </si>
  <si>
    <t>-1225307727</t>
  </si>
  <si>
    <t>214</t>
  </si>
  <si>
    <t>RMAT0004</t>
  </si>
  <si>
    <t>Hlavice - A.2.3 - 1000x1300mm použitá 2x</t>
  </si>
  <si>
    <t>1797514675</t>
  </si>
  <si>
    <t>215</t>
  </si>
  <si>
    <t>RMAT0005</t>
  </si>
  <si>
    <t>Hlavice - A.3.1 - 1000x1270mm</t>
  </si>
  <si>
    <t>-1006239543</t>
  </si>
  <si>
    <t>216</t>
  </si>
  <si>
    <t>RMAT0006</t>
  </si>
  <si>
    <t>Hlavice - A.3.2 - 1000x1200mm</t>
  </si>
  <si>
    <t>-1361769067</t>
  </si>
  <si>
    <t>217</t>
  </si>
  <si>
    <t>RMAT0007</t>
  </si>
  <si>
    <t>Hlavice - A.4.1 - 1000x940mm</t>
  </si>
  <si>
    <t>943746502</t>
  </si>
  <si>
    <t>218</t>
  </si>
  <si>
    <t>RMAT0008</t>
  </si>
  <si>
    <t>Hlavice - A.4.2 - 1000x420mm použito z Hlavice A.4.1</t>
  </si>
  <si>
    <t>152165146</t>
  </si>
  <si>
    <t>219</t>
  </si>
  <si>
    <t>RMAT0009</t>
  </si>
  <si>
    <t>Hlavice - A.4.3 - 1000x780mm použito z Hlavice A.4.1</t>
  </si>
  <si>
    <t>58045873</t>
  </si>
  <si>
    <t>220</t>
  </si>
  <si>
    <t>RMAT0010</t>
  </si>
  <si>
    <t>Hlavice - A.4.4 - 1000x780mm použito z Hlavice - A.4.1</t>
  </si>
  <si>
    <t>1375373650</t>
  </si>
  <si>
    <t>221</t>
  </si>
  <si>
    <t>RMAT0011</t>
  </si>
  <si>
    <t>Hlavice - A.4.5 - 1000x940mm použito z Hlavice - A.4.1</t>
  </si>
  <si>
    <t>-1220166356</t>
  </si>
  <si>
    <t>222</t>
  </si>
  <si>
    <t>RMAT0012</t>
  </si>
  <si>
    <t>Hlavice - X.5.1 - 1000x940mm</t>
  </si>
  <si>
    <t>1893620905</t>
  </si>
  <si>
    <t>223</t>
  </si>
  <si>
    <t>RMAT0013</t>
  </si>
  <si>
    <t>Hlavice - X.5.2 - 1000x590mm použito z Hlavice - A.5.1</t>
  </si>
  <si>
    <t>-2039867386</t>
  </si>
  <si>
    <t>224</t>
  </si>
  <si>
    <t>RMAT0014</t>
  </si>
  <si>
    <t>Hlavice - X.5.3 - 1000x590mm použito z Hlavice - A.5.1</t>
  </si>
  <si>
    <t>-654935629</t>
  </si>
  <si>
    <t>225</t>
  </si>
  <si>
    <t>RMAT0015</t>
  </si>
  <si>
    <t>Modely/formy k výrobě hlavic</t>
  </si>
  <si>
    <t>-1805961000</t>
  </si>
  <si>
    <t>226</t>
  </si>
  <si>
    <t>RMAT0016</t>
  </si>
  <si>
    <t>Domodelovaní středových čast hlavic</t>
  </si>
  <si>
    <t>-766474116</t>
  </si>
  <si>
    <t>227</t>
  </si>
  <si>
    <t>78380-R002</t>
  </si>
  <si>
    <t>Montáž ornamentových ozdobných prvků - příplatek za pracnost</t>
  </si>
  <si>
    <t>-1192859188</t>
  </si>
  <si>
    <t>Poznámka k položce:_x000d_
HLAVICE</t>
  </si>
  <si>
    <t>228</t>
  </si>
  <si>
    <t>783809237</t>
  </si>
  <si>
    <t>Montáž ozdobných prvků na fasádní plochy (materiál ve specifikaci ) s převažujícím délkovým rozměrem ornamentových, výšky přes 200 mm</t>
  </si>
  <si>
    <t>1237179232</t>
  </si>
  <si>
    <t>https://podminky.urs.cz/item/CS_URS_2026_01/783809237</t>
  </si>
  <si>
    <t>"B.1.1"144,00</t>
  </si>
  <si>
    <t>"B.1.2"12,50</t>
  </si>
  <si>
    <t>"B.1.3"14,00</t>
  </si>
  <si>
    <t>"B.2.1"42,50</t>
  </si>
  <si>
    <t>"B.2.2"6,00</t>
  </si>
  <si>
    <t>"B.2.3"7,00</t>
  </si>
  <si>
    <t>"B.3.1"10,00</t>
  </si>
  <si>
    <t>"B.4.1"10,00</t>
  </si>
  <si>
    <t>"B.5.1"12,00</t>
  </si>
  <si>
    <t>"B.6.1"14,00</t>
  </si>
  <si>
    <t>"B.7.1"6,30</t>
  </si>
  <si>
    <t>"B.8.1"160,00</t>
  </si>
  <si>
    <t>"B.8.2"5,60</t>
  </si>
  <si>
    <t>"B.9.1"83,00</t>
  </si>
  <si>
    <t>"B.9.2"8,00</t>
  </si>
  <si>
    <t>"B.X.1.1"53,00</t>
  </si>
  <si>
    <t>"B.X.8.1"53,00</t>
  </si>
  <si>
    <t>"B.X.8.2"14,00</t>
  </si>
  <si>
    <t>"B.X.9.1"17,00</t>
  </si>
  <si>
    <t>"B.X.9.2"2,70</t>
  </si>
  <si>
    <t>229</t>
  </si>
  <si>
    <t>RMAT0017</t>
  </si>
  <si>
    <t>Římsy - B.1.1 - 740x190mm 2/2</t>
  </si>
  <si>
    <t>-468111755</t>
  </si>
  <si>
    <t>144*1,02 'Přepočtené koeficientem množství</t>
  </si>
  <si>
    <t>230</t>
  </si>
  <si>
    <t>RMAT0018</t>
  </si>
  <si>
    <t>Římsy - B.1.2</t>
  </si>
  <si>
    <t>2120884093</t>
  </si>
  <si>
    <t>12,5*1,02 'Přepočtené koeficientem množství</t>
  </si>
  <si>
    <t>231</t>
  </si>
  <si>
    <t>RMAT0019</t>
  </si>
  <si>
    <t>Římsy - B.1.3</t>
  </si>
  <si>
    <t>1402220077</t>
  </si>
  <si>
    <t>14*1,02 'Přepočtené koeficientem množství</t>
  </si>
  <si>
    <t>232</t>
  </si>
  <si>
    <t>RMAT0020</t>
  </si>
  <si>
    <t>Římsy - B.2.1 - 970x280mm 2/2</t>
  </si>
  <si>
    <t>399231145</t>
  </si>
  <si>
    <t>42,5*1,05 'Přepočtené koeficientem množství</t>
  </si>
  <si>
    <t>233</t>
  </si>
  <si>
    <t>RMAT0021</t>
  </si>
  <si>
    <t>Římsy - B.2.2</t>
  </si>
  <si>
    <t>-1019608064</t>
  </si>
  <si>
    <t>6*1,02 'Přepočtené koeficientem množství</t>
  </si>
  <si>
    <t>234</t>
  </si>
  <si>
    <t>RMAT0022</t>
  </si>
  <si>
    <t>Římsy - B.2.3</t>
  </si>
  <si>
    <t>1800830106</t>
  </si>
  <si>
    <t>7*1,02 'Přepočtené koeficientem množství</t>
  </si>
  <si>
    <t>235</t>
  </si>
  <si>
    <t>RMAT0023</t>
  </si>
  <si>
    <t>Římsy - B.3.1 - 540x290mm</t>
  </si>
  <si>
    <t>1549255685</t>
  </si>
  <si>
    <t>10*1,02 'Přepočtené koeficientem množství</t>
  </si>
  <si>
    <t>236</t>
  </si>
  <si>
    <t>RMAT0024</t>
  </si>
  <si>
    <t>Římsy - B.4.1 - 590x210mm 2/2</t>
  </si>
  <si>
    <t>1958171824</t>
  </si>
  <si>
    <t>237</t>
  </si>
  <si>
    <t>RMAT0025</t>
  </si>
  <si>
    <t>Římsy - B.5.1 - 420x120mm</t>
  </si>
  <si>
    <t>-878609481</t>
  </si>
  <si>
    <t>12*1,02 'Přepočtené koeficientem množství</t>
  </si>
  <si>
    <t>238</t>
  </si>
  <si>
    <t>RMAT0026</t>
  </si>
  <si>
    <t>Římsy - B.6.1 - 400x100mm</t>
  </si>
  <si>
    <t>954665061</t>
  </si>
  <si>
    <t>239</t>
  </si>
  <si>
    <t>RMAT0027</t>
  </si>
  <si>
    <t>Římsy - B.7.1 - 420x160mm</t>
  </si>
  <si>
    <t>-1427587576</t>
  </si>
  <si>
    <t>6,3*1,02 'Přepočtené koeficientem množství</t>
  </si>
  <si>
    <t>240</t>
  </si>
  <si>
    <t>RMAT0028</t>
  </si>
  <si>
    <t>Římsy - B.8.1 - 165x100mm</t>
  </si>
  <si>
    <t>-282110168</t>
  </si>
  <si>
    <t>160*1,02 'Přepočtené koeficientem množství</t>
  </si>
  <si>
    <t>241</t>
  </si>
  <si>
    <t>RMAT0029</t>
  </si>
  <si>
    <t>Římsy - B.8.2 - 165x100mm - oblouk typ IV</t>
  </si>
  <si>
    <t>441999739</t>
  </si>
  <si>
    <t>5,6*1,02 'Přepočtené koeficientem množství</t>
  </si>
  <si>
    <t>242</t>
  </si>
  <si>
    <t>RMAT0030</t>
  </si>
  <si>
    <t>Římsy - B.9.1 - 170x110mm</t>
  </si>
  <si>
    <t>-1988591484</t>
  </si>
  <si>
    <t>83*1,02 'Přepočtené koeficientem množství</t>
  </si>
  <si>
    <t>243</t>
  </si>
  <si>
    <t>RMAT0031</t>
  </si>
  <si>
    <t>Římsy - B.9.2 - 170x110mm - oblouk typ IV</t>
  </si>
  <si>
    <t>-1322713600</t>
  </si>
  <si>
    <t>8*1,02 'Přepočtené koeficientem množství</t>
  </si>
  <si>
    <t>244</t>
  </si>
  <si>
    <t>RMAT0032</t>
  </si>
  <si>
    <t>Římsy - X.1.1 - stejná jako B.1.1 - 740x190mm 2/2 54 m</t>
  </si>
  <si>
    <t>-285105273</t>
  </si>
  <si>
    <t>53*1,02 'Přepočtené koeficientem množství</t>
  </si>
  <si>
    <t>245</t>
  </si>
  <si>
    <t>RMAT0033</t>
  </si>
  <si>
    <t>Římsy - X.8.1 - stejná jako B.8.1 - 165x100mm</t>
  </si>
  <si>
    <t>-2021198719</t>
  </si>
  <si>
    <t>246</t>
  </si>
  <si>
    <t>RMAT0034</t>
  </si>
  <si>
    <t>Římsy - X.8.2 - stejná jako B.8.2. - 165x100mm - oblouk typ IV</t>
  </si>
  <si>
    <t>-870729638</t>
  </si>
  <si>
    <t>247</t>
  </si>
  <si>
    <t>RMAT0035</t>
  </si>
  <si>
    <t>Římsy - X.9.1 - stejná jako B.9.1 - 170x110mm</t>
  </si>
  <si>
    <t>1514535940</t>
  </si>
  <si>
    <t>17*1,02 'Přepočtené koeficientem množství</t>
  </si>
  <si>
    <t>248</t>
  </si>
  <si>
    <t>RMAT0036</t>
  </si>
  <si>
    <t>Římsy - X.9.2 - stejná jako B.9.2. - 170x110mm - oblouk typ IV</t>
  </si>
  <si>
    <t>-418239651</t>
  </si>
  <si>
    <t>2,7*1,02 'Přepočtené koeficientem množství</t>
  </si>
  <si>
    <t>249</t>
  </si>
  <si>
    <t>78380-R001</t>
  </si>
  <si>
    <t>Montáž ornamentových ozdobných prvků - příplatek za obkouk</t>
  </si>
  <si>
    <t>764048112</t>
  </si>
  <si>
    <t>Poznámka k položce:_x000d_
ŘÍMSY</t>
  </si>
  <si>
    <t>"Římsy - B.8.2 - 165x100mm - oblouk typ IV"5,60</t>
  </si>
  <si>
    <t>"Římsy - B.9.2 - 170x110mm - oblouk typ IV"8,00</t>
  </si>
  <si>
    <t>"Římsy - X.8.2 - stejná jako B.8.2. - 165x100mm - oblouk typ IV"14,00</t>
  </si>
  <si>
    <t>"Římsy - X.9.2 - stejná jako B.9.2. - 170x110mm - oblouk typ IV"2,70</t>
  </si>
  <si>
    <t>250</t>
  </si>
  <si>
    <t>-1633084455</t>
  </si>
  <si>
    <t>251</t>
  </si>
  <si>
    <t>783809235</t>
  </si>
  <si>
    <t>Montáž ozdobných prvků na fasádní plochy (materiál ve specifikaci ) s převažujícím délkovým rozměrem ornamentových, výšky přes 120 do 200 mm</t>
  </si>
  <si>
    <t>1297715640</t>
  </si>
  <si>
    <t>https://podminky.urs.cz/item/CS_URS_2026_01/783809235</t>
  </si>
  <si>
    <t>"Šambrány - C.1"211,00</t>
  </si>
  <si>
    <t>"Šambrány - C.2"18,00</t>
  </si>
  <si>
    <t>"Šambrány - C.3"13,00</t>
  </si>
  <si>
    <t>"Šambrány - C.4"28,50</t>
  </si>
  <si>
    <t>"Šambrány - C.5"13,20</t>
  </si>
  <si>
    <t>"Šambrány - C.6"11,00</t>
  </si>
  <si>
    <t>"Šambrány - C.7"36,00</t>
  </si>
  <si>
    <t>"Šambrány - C.8"6,00</t>
  </si>
  <si>
    <t>"Šambrány - X.1"64,00</t>
  </si>
  <si>
    <t>"Šambrány - X.5"9,00</t>
  </si>
  <si>
    <t>252</t>
  </si>
  <si>
    <t>RMAT0037</t>
  </si>
  <si>
    <t>Šambrány - C.1 - 180x25mm - bez ukončení u parapetu</t>
  </si>
  <si>
    <t>-1142576991</t>
  </si>
  <si>
    <t>211*1,02 'Přepočtené koeficientem množství</t>
  </si>
  <si>
    <t>253</t>
  </si>
  <si>
    <t>RMAT0038</t>
  </si>
  <si>
    <t xml:space="preserve">Šambrány - C.2 - 180x25mm - oblouk typ IV </t>
  </si>
  <si>
    <t>-2053055162</t>
  </si>
  <si>
    <t>18*1,02 'Přepočtené koeficientem množství</t>
  </si>
  <si>
    <t>254</t>
  </si>
  <si>
    <t>RMAT0039</t>
  </si>
  <si>
    <t>Šambrány - C.3 - 180x25mm - bez ukončení u parapetu</t>
  </si>
  <si>
    <t>2049566497</t>
  </si>
  <si>
    <t>13*1,02 'Přepočtené koeficientem množství</t>
  </si>
  <si>
    <t>255</t>
  </si>
  <si>
    <t>RMAT0040</t>
  </si>
  <si>
    <t>Šambrány - C.3 - Středový prvek 510x10 x 1870mm- zásyp</t>
  </si>
  <si>
    <t>-793012952</t>
  </si>
  <si>
    <t>256</t>
  </si>
  <si>
    <t>RMAT0041</t>
  </si>
  <si>
    <t>Šambrány - C.4 - 180x25mm</t>
  </si>
  <si>
    <t>10099860</t>
  </si>
  <si>
    <t>257</t>
  </si>
  <si>
    <t>RMAT0042</t>
  </si>
  <si>
    <t>Šambrány - C.4 - 180x25 oblouk typ IV</t>
  </si>
  <si>
    <t>-1120106708</t>
  </si>
  <si>
    <t>8,5*1,02 'Přepočtené koeficientem množství</t>
  </si>
  <si>
    <t>258</t>
  </si>
  <si>
    <t>RMAT0043</t>
  </si>
  <si>
    <t>Šambrány - C.5 - 180x25mm</t>
  </si>
  <si>
    <t>1817330843</t>
  </si>
  <si>
    <t>259</t>
  </si>
  <si>
    <t>RMAT0044</t>
  </si>
  <si>
    <t>Šambrány - C.5 - 180x25 oblouk typ IV</t>
  </si>
  <si>
    <t>-977861273</t>
  </si>
  <si>
    <t>260</t>
  </si>
  <si>
    <t>RMAT0045</t>
  </si>
  <si>
    <t>Šambrány - C.6 - 180x25mm</t>
  </si>
  <si>
    <t>-1022845492</t>
  </si>
  <si>
    <t>261</t>
  </si>
  <si>
    <t>RMAT0046</t>
  </si>
  <si>
    <t>Šambrány - C.6 - 180x25 oblouk typ IV</t>
  </si>
  <si>
    <t>-835073054</t>
  </si>
  <si>
    <t>262</t>
  </si>
  <si>
    <t>RMAT0047</t>
  </si>
  <si>
    <t>Šambrány - C.7 - 180x25mm</t>
  </si>
  <si>
    <t>2140811650</t>
  </si>
  <si>
    <t>23*1,02 'Přepočtené koeficientem množství</t>
  </si>
  <si>
    <t>263</t>
  </si>
  <si>
    <t>RMAT0048</t>
  </si>
  <si>
    <t>Šambrány - C.7 - 180x25 oblouk typ IV</t>
  </si>
  <si>
    <t>178083880</t>
  </si>
  <si>
    <t>264</t>
  </si>
  <si>
    <t>RMAT0049</t>
  </si>
  <si>
    <t>Šambrány - C.8 - 180x25mm</t>
  </si>
  <si>
    <t>-57651722</t>
  </si>
  <si>
    <t>4*1,02 'Přepočtené koeficientem množství</t>
  </si>
  <si>
    <t>265</t>
  </si>
  <si>
    <t>RMAT0050</t>
  </si>
  <si>
    <t>Šambrány - C.8 - 180x25 oblouk typ IV</t>
  </si>
  <si>
    <t>-1904382193</t>
  </si>
  <si>
    <t>2*1,02 'Přepočtené koeficientem množství</t>
  </si>
  <si>
    <t>266</t>
  </si>
  <si>
    <t>RMAT0051</t>
  </si>
  <si>
    <t>Šambrány - X.1</t>
  </si>
  <si>
    <t>613391500</t>
  </si>
  <si>
    <t>64*1,02 'Přepočtené koeficientem množství</t>
  </si>
  <si>
    <t>267</t>
  </si>
  <si>
    <t>RMAT0052</t>
  </si>
  <si>
    <t>Šambrány - X.5 - 180x25mm</t>
  </si>
  <si>
    <t>1765747268</t>
  </si>
  <si>
    <t>5*1,02 'Přepočtené koeficientem množství</t>
  </si>
  <si>
    <t>268</t>
  </si>
  <si>
    <t>RMAT0053</t>
  </si>
  <si>
    <t>Šambrány - X.5 - 180x25 oblouk typ IV</t>
  </si>
  <si>
    <t>393655019</t>
  </si>
  <si>
    <t>4*1,2 'Přepočtené koeficientem množství</t>
  </si>
  <si>
    <t>269</t>
  </si>
  <si>
    <t>RMAT0054</t>
  </si>
  <si>
    <t>šablony pro výrobu atypu římsy</t>
  </si>
  <si>
    <t>1480788605</t>
  </si>
  <si>
    <t>270</t>
  </si>
  <si>
    <t>359936374</t>
  </si>
  <si>
    <t>Poznámka k položce:_x000d_
ŠAMBRÁNY</t>
  </si>
  <si>
    <t>"Šambrány - C.4 - 180x25 oblouk typ IV"8,50</t>
  </si>
  <si>
    <t>"Šambrány - C.5 - 180x25 oblouk typ IV"6,00</t>
  </si>
  <si>
    <t>"Šambrány - C.6 - 180x25 oblouk typ IV"6,00</t>
  </si>
  <si>
    <t>"Šambrány - C.7 - 180x25 oblouk typ IV"23,00</t>
  </si>
  <si>
    <t>"Šambrány - C.8 - 180x25 oblouk typ IV"2,00</t>
  </si>
  <si>
    <t>"Šambrány - X.5 - 180x25 oblouk typ IV"4,00</t>
  </si>
  <si>
    <t>271</t>
  </si>
  <si>
    <t>2031974747</t>
  </si>
  <si>
    <t>272</t>
  </si>
  <si>
    <t>1847536371</t>
  </si>
  <si>
    <t>"D.1 až D.3"3</t>
  </si>
  <si>
    <t>"X.10 až X.17"8</t>
  </si>
  <si>
    <t>273</t>
  </si>
  <si>
    <t>RMAT0055</t>
  </si>
  <si>
    <t>Dekor - D.1 - 1400x3940mm</t>
  </si>
  <si>
    <t>-1429555726</t>
  </si>
  <si>
    <t>274</t>
  </si>
  <si>
    <t>RMAT0056</t>
  </si>
  <si>
    <t>Dekor - D.2 - 1240x2890mm</t>
  </si>
  <si>
    <t>1472921851</t>
  </si>
  <si>
    <t>275</t>
  </si>
  <si>
    <t>RMAT0057</t>
  </si>
  <si>
    <t>Dekor - D.3 - 600x1740mm</t>
  </si>
  <si>
    <t>861083556</t>
  </si>
  <si>
    <t>276</t>
  </si>
  <si>
    <t>RMAT0058</t>
  </si>
  <si>
    <t>Dekor - X.10 - 2300x1170mm</t>
  </si>
  <si>
    <t>-1958905762</t>
  </si>
  <si>
    <t>277</t>
  </si>
  <si>
    <t>RMAT0059</t>
  </si>
  <si>
    <t>Dekor - X.11 - 2300x1170mm</t>
  </si>
  <si>
    <t>1891553856</t>
  </si>
  <si>
    <t>278</t>
  </si>
  <si>
    <t>RMAT0060</t>
  </si>
  <si>
    <t>Dekor - X.12 - 2300x1170mm</t>
  </si>
  <si>
    <t>-715240898</t>
  </si>
  <si>
    <t>279</t>
  </si>
  <si>
    <t>RMAT0061</t>
  </si>
  <si>
    <t>Dekor - X.13 - 2300x1170mm</t>
  </si>
  <si>
    <t>-8510048</t>
  </si>
  <si>
    <t>280</t>
  </si>
  <si>
    <t>RMAT0062</t>
  </si>
  <si>
    <t>Dekor - X.14 - 3000x4730mm</t>
  </si>
  <si>
    <t>969778820</t>
  </si>
  <si>
    <t>281</t>
  </si>
  <si>
    <t>RMAT0063</t>
  </si>
  <si>
    <t>Dekor - X.15 - 1500x720mm</t>
  </si>
  <si>
    <t>359464572</t>
  </si>
  <si>
    <t>282</t>
  </si>
  <si>
    <t>RMAT0064</t>
  </si>
  <si>
    <t>Dekor - X.16 - 1500x720mm</t>
  </si>
  <si>
    <t>-131311219</t>
  </si>
  <si>
    <t>283</t>
  </si>
  <si>
    <t>RMAT0065</t>
  </si>
  <si>
    <t>Dekor - X.17 - 1740x600mm</t>
  </si>
  <si>
    <t>-1198761077</t>
  </si>
  <si>
    <t>284</t>
  </si>
  <si>
    <t>-1242047382</t>
  </si>
  <si>
    <t>Poznámka k položce:_x000d_
DEKORY</t>
  </si>
  <si>
    <t>285</t>
  </si>
  <si>
    <t>78380-R003</t>
  </si>
  <si>
    <t>Doprava / paleta</t>
  </si>
  <si>
    <t>1149700117</t>
  </si>
  <si>
    <t>286</t>
  </si>
  <si>
    <t>RMAT0066</t>
  </si>
  <si>
    <t>Lepidlo do spojů DS FIX 310 ml</t>
  </si>
  <si>
    <t>1732022444</t>
  </si>
  <si>
    <t>287</t>
  </si>
  <si>
    <t>RMAT0067</t>
  </si>
  <si>
    <t>DS - FLEX opravná hmota 5 kg</t>
  </si>
  <si>
    <t>-625762703</t>
  </si>
  <si>
    <t>288</t>
  </si>
  <si>
    <t>RMAT0068</t>
  </si>
  <si>
    <t>Silikonakryl- těsnící tmel 280ml</t>
  </si>
  <si>
    <t>2068802423</t>
  </si>
  <si>
    <t>790</t>
  </si>
  <si>
    <t>Ostatní</t>
  </si>
  <si>
    <t>289</t>
  </si>
  <si>
    <t>790-V01</t>
  </si>
  <si>
    <t>Montáž ochranné sítě</t>
  </si>
  <si>
    <t>1836626656</t>
  </si>
  <si>
    <t>"V1"195,00</t>
  </si>
  <si>
    <t>290</t>
  </si>
  <si>
    <t>316-V1</t>
  </si>
  <si>
    <t>Ochranná síť PP 3,0 mm, oko 100 mm</t>
  </si>
  <si>
    <t>2018963995</t>
  </si>
  <si>
    <t>Poznámka k položce:_x000d_
dle specifikace PD</t>
  </si>
  <si>
    <t>291</t>
  </si>
  <si>
    <t>790-V05</t>
  </si>
  <si>
    <t>Nástěnná zásuvková krabice 240/240mm; nerez; krytí IP66 se zámkem - D+M</t>
  </si>
  <si>
    <t>-1943519271</t>
  </si>
  <si>
    <t>292</t>
  </si>
  <si>
    <t>790-V06</t>
  </si>
  <si>
    <t>Nástěnné venkovní svítidlo 227/190mm, vč.montážní desky ozn.V6 - D+M</t>
  </si>
  <si>
    <t>1902735325</t>
  </si>
  <si>
    <t>293</t>
  </si>
  <si>
    <t>790-V10</t>
  </si>
  <si>
    <t>Montážní deska do zateplení pro osazení kamerového systému - ozn.V10 - D+M</t>
  </si>
  <si>
    <t>1786131812</t>
  </si>
  <si>
    <t>HZS</t>
  </si>
  <si>
    <t>Hodinové zúčtovací sazby</t>
  </si>
  <si>
    <t>294</t>
  </si>
  <si>
    <t>HZS2491</t>
  </si>
  <si>
    <t>Hodinové zúčtovací sazby profesí PSV zednické výpomoci a pomocné práce PSV dělník zednických výpomocí</t>
  </si>
  <si>
    <t>hod</t>
  </si>
  <si>
    <t>512</t>
  </si>
  <si>
    <t>162270120</t>
  </si>
  <si>
    <t>https://podminky.urs.cz/item/CS_URS_2026_01/HZS2491</t>
  </si>
  <si>
    <t>"stavební příprava pro nové vpustě"9</t>
  </si>
  <si>
    <t>VRN</t>
  </si>
  <si>
    <t>Vedlejší rozpočtové náklady</t>
  </si>
  <si>
    <t>295</t>
  </si>
  <si>
    <t>013254000</t>
  </si>
  <si>
    <t>Dokumentace skutečného provedení stavby</t>
  </si>
  <si>
    <t>1024</t>
  </si>
  <si>
    <t>-708385691</t>
  </si>
  <si>
    <t>https://podminky.urs.cz/item/CS_URS_2026_01/013254000</t>
  </si>
  <si>
    <t>296</t>
  </si>
  <si>
    <t>013294000</t>
  </si>
  <si>
    <t>Ostatní dokumentace stavby - dílenská a výrobní</t>
  </si>
  <si>
    <t>-48292679</t>
  </si>
  <si>
    <t>https://podminky.urs.cz/item/CS_URS_2026_01/013294000</t>
  </si>
  <si>
    <t>297</t>
  </si>
  <si>
    <t>030001000</t>
  </si>
  <si>
    <t>Zařízení staveniště</t>
  </si>
  <si>
    <t>-1246538762</t>
  </si>
  <si>
    <t>https://podminky.urs.cz/item/CS_URS_2026_01/030001000</t>
  </si>
  <si>
    <t>298</t>
  </si>
  <si>
    <t>034103000</t>
  </si>
  <si>
    <t>Oplocení staveniště</t>
  </si>
  <si>
    <t>-916083711</t>
  </si>
  <si>
    <t>https://podminky.urs.cz/item/CS_URS_2026_01/034103000</t>
  </si>
  <si>
    <t>299</t>
  </si>
  <si>
    <t>043194000.1</t>
  </si>
  <si>
    <t>Zkoušky ostatní - revize hromosvodu</t>
  </si>
  <si>
    <t>1891149317</t>
  </si>
  <si>
    <t>https://podminky.urs.cz/item/CS_URS_2026_01/043194000.1</t>
  </si>
  <si>
    <t>300</t>
  </si>
  <si>
    <t>043194000.2</t>
  </si>
  <si>
    <t>Zkoušky ostatní - odtrhové zkoušky</t>
  </si>
  <si>
    <t>332894266</t>
  </si>
  <si>
    <t>https://podminky.urs.cz/item/CS_URS_2026_01/043194000.2</t>
  </si>
  <si>
    <t>301</t>
  </si>
  <si>
    <t>041403000</t>
  </si>
  <si>
    <t>Bezpečnost a ochrana zdraví při práci na staveništi</t>
  </si>
  <si>
    <t>1050904012</t>
  </si>
  <si>
    <t>https://podminky.urs.cz/item/CS_URS_2026_01/041403000</t>
  </si>
  <si>
    <t>302</t>
  </si>
  <si>
    <t>070001000</t>
  </si>
  <si>
    <t>Provozní vlivy</t>
  </si>
  <si>
    <t>1168773026</t>
  </si>
  <si>
    <t>https://podminky.urs.cz/item/CS_URS_2026_01/070001000</t>
  </si>
  <si>
    <t>303</t>
  </si>
  <si>
    <t>094103000</t>
  </si>
  <si>
    <t>Náklady na vyklizení staveniště</t>
  </si>
  <si>
    <t>2105290082</t>
  </si>
  <si>
    <t>https://podminky.urs.cz/item/CS_URS_2026_01/094103000</t>
  </si>
  <si>
    <t>SEZNAM FIGUR</t>
  </si>
  <si>
    <t>Výměra</t>
  </si>
  <si>
    <t>"Fas. B.1; B.2; B.4"60,90</t>
  </si>
  <si>
    <t>"Fas. C.1; C.2; C.3;C4"53,31</t>
  </si>
  <si>
    <t>"Fas. D.1; D2"150,73</t>
  </si>
  <si>
    <t>"Fas. E"9,88</t>
  </si>
  <si>
    <t>"Fas. F"32,19</t>
  </si>
  <si>
    <t>"Fas. G"95,94</t>
  </si>
  <si>
    <t>"Fas. H.1; H2"32,71</t>
  </si>
  <si>
    <t>"Fas. I"34,72</t>
  </si>
  <si>
    <t>"Fas. J"102,58</t>
  </si>
  <si>
    <t>"Fas. K"28,77</t>
  </si>
  <si>
    <t>"Fas. L.1; L2"27,99</t>
  </si>
  <si>
    <t>"Fas. M"39,23</t>
  </si>
  <si>
    <t>"Fas. N"33,14</t>
  </si>
  <si>
    <t>Použití figury:</t>
  </si>
  <si>
    <t>Penetrační nátěr vnějších stěn nanášený ručně</t>
  </si>
  <si>
    <t>Vápenocementový štuk vnějších stěn tloušťky do 3 mm</t>
  </si>
  <si>
    <t>Očištění vnějších ploch tlakovou vodou</t>
  </si>
  <si>
    <t>Penetrační silikonový nátěr omítek stupně členitosti 5</t>
  </si>
  <si>
    <t>Otlučení (osekání) vnější vápenné nebo vápenocementové omítky tl do 20 mm stupně členitosti 5 v rozsahu přes 65 do 80%</t>
  </si>
  <si>
    <t>"Fas. A.1"220,43</t>
  </si>
  <si>
    <t>Oprava vnější vápenocementové štukové omítky složitosti 5 v rozsahu přes 65 do 80 %</t>
  </si>
  <si>
    <t>"Fas. B.1; B.2; B.4"21,14</t>
  </si>
  <si>
    <t>"Fas. C.1; C.2; C.3;C4"82,93</t>
  </si>
  <si>
    <t>"Fas. D.1; D2"17,25</t>
  </si>
  <si>
    <t>"Fas. E"9,23</t>
  </si>
  <si>
    <t>"Fas. F"48,97</t>
  </si>
  <si>
    <t>"Fas. G"53,57</t>
  </si>
  <si>
    <t>"Fas. H.1; H2"81,83</t>
  </si>
  <si>
    <t>"Fas. I"77,39</t>
  </si>
  <si>
    <t>"Fas. J"21,32</t>
  </si>
  <si>
    <t>"Fas. K"8,86</t>
  </si>
  <si>
    <t>"Fas. L.1; L2"34,08</t>
  </si>
  <si>
    <t>"Fas. M"18,32</t>
  </si>
  <si>
    <t>"Fas. N"3,24</t>
  </si>
  <si>
    <t>"Fas. A.1"66,95</t>
  </si>
  <si>
    <t>"Fas. B.1; B.2; B.4"54,36-21,14</t>
  </si>
  <si>
    <t>"Fas. B.1; B.2; B.4"9,16</t>
  </si>
  <si>
    <t>"Fas. C.1; C.2; C.3;C4"6,96</t>
  </si>
  <si>
    <t>"Fas. D.1; D2"26,04</t>
  </si>
  <si>
    <t>"Fas. E"0,79</t>
  </si>
  <si>
    <t>"Fas. F"0</t>
  </si>
  <si>
    <t>"Fas. G"20,68</t>
  </si>
  <si>
    <t>"Fas. H.1; H2"0</t>
  </si>
  <si>
    <t>"Fas. I"0</t>
  </si>
  <si>
    <t>"Fas. J"23,25</t>
  </si>
  <si>
    <t>"Fas. K"7,31</t>
  </si>
  <si>
    <t>"Fas. L.1; L2"0</t>
  </si>
  <si>
    <t>"Fas. M"5,06</t>
  </si>
  <si>
    <t>"Fas. N"3,12</t>
  </si>
  <si>
    <t>Stříkaná omítka vápenocementová (břízolitová) vnějších stěn nanášená ručně</t>
  </si>
  <si>
    <t>"Fas. A.1"23,95</t>
  </si>
  <si>
    <t>Oprava cementové škrábané omítky vnějších stěn v rozsahu přes 30 do 50 %</t>
  </si>
  <si>
    <t>"Fas. B.1; B.2; B.4"25,82</t>
  </si>
  <si>
    <t>"Fas. C.1; C.2; C.3;C4"33,92</t>
  </si>
  <si>
    <t>"Fas. D.1; D2"67,19</t>
  </si>
  <si>
    <t>"Fas. E"7,08</t>
  </si>
  <si>
    <t>"Fas. F"26,91</t>
  </si>
  <si>
    <t>"Fas. G"59,88</t>
  </si>
  <si>
    <t>"Fas. H.1; H2"37,32</t>
  </si>
  <si>
    <t>"Fas. I"45,05</t>
  </si>
  <si>
    <t>"Fas. J"86,29</t>
  </si>
  <si>
    <t>"Fas. K"15,59</t>
  </si>
  <si>
    <t>"Fas. L.1; L2"13,18</t>
  </si>
  <si>
    <t>"Fas. M"24,36</t>
  </si>
  <si>
    <t>"Fas. N"67,25</t>
  </si>
  <si>
    <t>"Fas. A.1"75,75</t>
  </si>
  <si>
    <t>"Fas. B.1; B.2; B.4"70,04</t>
  </si>
  <si>
    <t>"Fas. C.1; C.2; C.3;C4"130,20</t>
  </si>
  <si>
    <t>"Fas. D.1; D2"150,72</t>
  </si>
  <si>
    <t>"Fas. E"19,04</t>
  </si>
  <si>
    <t>"Fas. F"50,97</t>
  </si>
  <si>
    <t>"Fas. G"108,42</t>
  </si>
  <si>
    <t>"Fas. H.1; H2"70,57</t>
  </si>
  <si>
    <t>"Fas. J"137,91</t>
  </si>
  <si>
    <t>"Fas. K"33,79</t>
  </si>
  <si>
    <t>"Fas. L.1; L2"50,37</t>
  </si>
  <si>
    <t>"Fas. M"59,65</t>
  </si>
  <si>
    <t>"Fas. N"75,18</t>
  </si>
  <si>
    <t>"Fas. A.1"186,79</t>
  </si>
  <si>
    <t>"Fas. B.1; B.2; B.4"23,35</t>
  </si>
  <si>
    <t>"Fas. C.1; C.2; C.3;C4"35,48</t>
  </si>
  <si>
    <t>"Fas. D.1; D2"30,18</t>
  </si>
  <si>
    <t>"Fas. E"2,98</t>
  </si>
  <si>
    <t>"Fas. F"11,33</t>
  </si>
  <si>
    <t>"Fas. G"21,98</t>
  </si>
  <si>
    <t>"Fas. H.1; H2"4,22</t>
  </si>
  <si>
    <t>"Fas. I"7,66</t>
  </si>
  <si>
    <t>"Fas. J"13,67</t>
  </si>
  <si>
    <t>"Fas. K"2,44</t>
  </si>
  <si>
    <t>"Fas. M"0</t>
  </si>
  <si>
    <t>"Fas. N"0</t>
  </si>
  <si>
    <t>Penetrační silikátový nátěr vnějších pastovitých tenkovrstvých omítek stěn</t>
  </si>
  <si>
    <t>Tenkovrstvá silikátová zatíraná omítka zrnitost 1,0 mm vnějších stěn</t>
  </si>
  <si>
    <t>"Fas. A.1"21,47</t>
  </si>
  <si>
    <t>F0007</t>
  </si>
  <si>
    <t>DEK Střecha ST.2009A</t>
  </si>
  <si>
    <t>"Fas. A.1"20,59</t>
  </si>
  <si>
    <t>"Fas. B.1; B.2; B.4"14,84</t>
  </si>
  <si>
    <t>"Fas. C.1; C.2; C.3;C4"11,93</t>
  </si>
  <si>
    <t>"Fas. D.1; D2"24,63</t>
  </si>
  <si>
    <t>"Fas. E"2,13</t>
  </si>
  <si>
    <t>"Fas. F"6,68</t>
  </si>
  <si>
    <t>"Fas. G"10,33</t>
  </si>
  <si>
    <t>"Fas. H.1; H2, H.3"2,53</t>
  </si>
  <si>
    <t>"Fas. I"2,64</t>
  </si>
  <si>
    <t>"Fas. J"3,58</t>
  </si>
  <si>
    <t>"Fas. K"2,05</t>
  </si>
  <si>
    <t>"Fas. L.1; L2"3,58</t>
  </si>
  <si>
    <t>"Fas. M"7,90</t>
  </si>
  <si>
    <t>"Fas. N"9,33</t>
  </si>
  <si>
    <t>Oprava spárování obkladů z kamene aktivovanou maltou přes 9 do 15 ks/m2</t>
  </si>
  <si>
    <t>Obklady z kamene oprava - očištění obkladů z kamene tlakovou vodou</t>
  </si>
  <si>
    <t>Obklady z kamene oprava - očištění obkladů z kamene ocelovými kartáči</t>
  </si>
  <si>
    <t>Obklady z kamene oprava - nátěr impregnační a zpevňující</t>
  </si>
  <si>
    <t>Obklady z kamene oprava - nátěr uzavírací transparentní</t>
  </si>
  <si>
    <t>"det.70"</t>
  </si>
  <si>
    <t>"3.21"20,99</t>
  </si>
  <si>
    <t>"1.00"11,64*1,50</t>
  </si>
  <si>
    <t>Potěr cementový samonivelační litý C30 tl přes 30 do 35 mm</t>
  </si>
  <si>
    <t>Příprava zatvrdlého povrchu betonových mazanin pro cementový potěr spojovacím můstkem</t>
  </si>
  <si>
    <t>Odstranění povlakové krytiny střech do 10° z pásů NAIP přitavených v plné ploše dvouvrstvé</t>
  </si>
  <si>
    <t>Odstranění tepelné izolace střech nadstřešní volně kladené z polystyrenu suchého tl přes 100 do 200 mm</t>
  </si>
  <si>
    <t>"Fasáda B.4"42,90</t>
  </si>
  <si>
    <t>"Fasáda C.1"22,20</t>
  </si>
  <si>
    <t>"Fasáda C.2"25,70</t>
  </si>
  <si>
    <t>"Fasáda C.4"20,60</t>
  </si>
  <si>
    <t>"Fasáda D.2"135,00</t>
  </si>
  <si>
    <t>"Fasáda E"18,50</t>
  </si>
  <si>
    <t>"Fasáda F"52,80</t>
  </si>
  <si>
    <t>"Fasáda G"99,50</t>
  </si>
  <si>
    <t>"Fasáda H.1-H.3"35,80</t>
  </si>
  <si>
    <t>"Fasáda I"44,20</t>
  </si>
  <si>
    <t>"Fasáda J"107,50</t>
  </si>
  <si>
    <t>"Fasáda K"32,00</t>
  </si>
  <si>
    <t>"Fasáda L.1+l.2"22,00</t>
  </si>
  <si>
    <t>"Fasáda M"38,20</t>
  </si>
  <si>
    <t>"Fasáda N"84,30</t>
  </si>
  <si>
    <t>Montáž kontaktního zateplení vnějších stěn lepením a mechanickým kotvením polystyrénových desek do betonu a zdiva tl přes 160 do 200 mm</t>
  </si>
  <si>
    <t>Oprava vnější vápenocementové hladké omítky složitosti 1 stěn v rozsahu přes 80 do 100 %</t>
  </si>
  <si>
    <t>"Fasáda B.3"21,10</t>
  </si>
  <si>
    <t>"Fasáda B.4"63,20</t>
  </si>
  <si>
    <t>"Fasáda C.1"88,60</t>
  </si>
  <si>
    <t>"Fasáda C.2"37,50</t>
  </si>
  <si>
    <t>"Fasáda C.4"48,30</t>
  </si>
  <si>
    <t>"Fasáda D.2"162,30</t>
  </si>
  <si>
    <t>"Fasáda E"23,60</t>
  </si>
  <si>
    <t>"Fasáda F"82,80</t>
  </si>
  <si>
    <t>"Fasáda G"125,20</t>
  </si>
  <si>
    <t>"Fasáda H.1-H.3"80,00</t>
  </si>
  <si>
    <t>"Fasáda I"13,50</t>
  </si>
  <si>
    <t>"Fasáda J"130,00</t>
  </si>
  <si>
    <t>"Fasáda K"36,20</t>
  </si>
  <si>
    <t>"Fasáda L.1+l.2"92,70</t>
  </si>
  <si>
    <t>"Fasáda M"82,70</t>
  </si>
  <si>
    <t>"Fasáda N"65,40</t>
  </si>
  <si>
    <t>"Fasáda B.4"8,50</t>
  </si>
  <si>
    <t>"Fasáda C.2"6,60</t>
  </si>
  <si>
    <t>"Fasáda D.2"35,40</t>
  </si>
  <si>
    <t>"Fasáda E"1,20</t>
  </si>
  <si>
    <t>"Fasáda F"22,90</t>
  </si>
  <si>
    <t>"Fasáda G"28,10</t>
  </si>
  <si>
    <t>"FFasáda H.1-H.3"51,00</t>
  </si>
  <si>
    <t>"Fasáda I"50,30</t>
  </si>
  <si>
    <t>"Fasáda J"31,20</t>
  </si>
  <si>
    <t>"Fasáda K"10,30</t>
  </si>
  <si>
    <t>"Fasáda M"7,10</t>
  </si>
  <si>
    <t>"Fasáda N"5,50</t>
  </si>
  <si>
    <t>Montáž kontaktního zateplení vnějších stěn lepením a mechanickým kotvením polystyrénových desek do betonu a zdiva tl přes 120 do 160 mm</t>
  </si>
  <si>
    <t>"Fasáda B.3"3,70</t>
  </si>
  <si>
    <t>"Fasáda B.4"12,50</t>
  </si>
  <si>
    <t>"Fasáda C.1"5,90</t>
  </si>
  <si>
    <t>"Fasáda C.2"10,80</t>
  </si>
  <si>
    <t>"Fasáda C.4"3,50</t>
  </si>
  <si>
    <t>"Fasáda D.2"61,70</t>
  </si>
  <si>
    <t>"Fasáda E"4,30</t>
  </si>
  <si>
    <t>"Fasáda F"19,00</t>
  </si>
  <si>
    <t>"Fasáda G"42,60</t>
  </si>
  <si>
    <t>"Fasáda H.1-H.3"10,30</t>
  </si>
  <si>
    <t>"Fasáda I"15,90</t>
  </si>
  <si>
    <t>"Fasáda J"60,90</t>
  </si>
  <si>
    <t>"Fasáda K"14,20</t>
  </si>
  <si>
    <t>"Fasáda L.1+l.2"6,60</t>
  </si>
  <si>
    <t>"Fasáda M"12,90</t>
  </si>
  <si>
    <t>"Fasáda N"13,00</t>
  </si>
  <si>
    <t>"Fasáda B.4"3,20</t>
  </si>
  <si>
    <t>"Fasáda C.1"0,50</t>
  </si>
  <si>
    <t>"Fasáda C.2"2,00</t>
  </si>
  <si>
    <t>"Fasáda C.4"0,30</t>
  </si>
  <si>
    <t>"Fasáda D.2"23,00</t>
  </si>
  <si>
    <t>"Fasáda E"0,15</t>
  </si>
  <si>
    <t>"Fasáda F"5,00</t>
  </si>
  <si>
    <t>"Fasáda G"1,30</t>
  </si>
  <si>
    <t>"Fasáda H.1-H.3"0,30</t>
  </si>
  <si>
    <t>"Fasáda I"2,00</t>
  </si>
  <si>
    <t>"Fasáda J"9,50</t>
  </si>
  <si>
    <t>"Fasáda K"3,90</t>
  </si>
  <si>
    <t>"Fasáda L.1+l.2"</t>
  </si>
  <si>
    <t>"Fasáda M"1,50</t>
  </si>
  <si>
    <t>"Fasáda N"2,00</t>
  </si>
  <si>
    <t>Montáž kontaktního zateplení vnějších stěn lepením a mechanickým kotvením polystyrénových desek do betonu a zdiva tl do 40 mm</t>
  </si>
  <si>
    <t>"Fasáda C.3+D1"16,20</t>
  </si>
  <si>
    <t>"Fasáda H věž"43,70</t>
  </si>
  <si>
    <t>"Fasáda J"21,00</t>
  </si>
  <si>
    <t>Montáž kontaktního zateplení vnějších stěn lepením a mechanickým kotvením desek z minerální vlny s kolmou orientací do zdiva a betonu tl přes 160 do 200 mm</t>
  </si>
  <si>
    <t>"Fasáda C.3+D.1"40,00</t>
  </si>
  <si>
    <t>"Fasáda H.1-H.3"1,70</t>
  </si>
  <si>
    <t>"Fasáda H věž "67,80</t>
  </si>
  <si>
    <t>"Fasáda I"3,00</t>
  </si>
  <si>
    <t>"Fasáda J"5,50</t>
  </si>
  <si>
    <t>"Fasáda K"2,60</t>
  </si>
  <si>
    <t>"Fasáda L1+L2"10,60</t>
  </si>
  <si>
    <t>"Fasáda M"11,50</t>
  </si>
  <si>
    <t>"Fasáda N"12,70</t>
  </si>
  <si>
    <t>"Fasáda C.3+D.1"9,80</t>
  </si>
  <si>
    <t>Montáž kontaktního zateplení vnějších stěn lepením a mechanickým kotvením desek z minerální vlny s kolmou orientací do zdiva a betonu tl přes 120 do 160 mm</t>
  </si>
  <si>
    <t>"Fasáda B.4"15,60</t>
  </si>
  <si>
    <t>"Fasáda C.1"15,90</t>
  </si>
  <si>
    <t>"Fasáda C.2"7,60</t>
  </si>
  <si>
    <t>"Fasáda C.3+D.1"10,10</t>
  </si>
  <si>
    <t>"Fasáda C.4"8,50</t>
  </si>
  <si>
    <t>"Fasáda D.2"27,90</t>
  </si>
  <si>
    <t>"Fasáda E"3,30</t>
  </si>
  <si>
    <t>"Fasáda F"15,50</t>
  </si>
  <si>
    <t>"Fasáda G"23,20</t>
  </si>
  <si>
    <t>"Fasáda H.1-H.3"3,80</t>
  </si>
  <si>
    <t>"Fasáda H věž"3,50</t>
  </si>
  <si>
    <t>"Fasáda I"8,80</t>
  </si>
  <si>
    <t>"Fasáda J"14,70</t>
  </si>
  <si>
    <t>"Fasáda K"2,70</t>
  </si>
  <si>
    <t>Montáž kontaktního zateplení vnějších stěn lepením a mechanickým kotvením desek z minerální vlny s kolmou orientací do zdiva a betonu tl přes 40 do 80 mm</t>
  </si>
  <si>
    <t>"Fasáda C.3+D.1"11,80</t>
  </si>
  <si>
    <t>"Fasáda H věž"25,00</t>
  </si>
  <si>
    <t>"Fasáda C.3+D.1"1,70</t>
  </si>
  <si>
    <t>"Fasáda J"1,20</t>
  </si>
  <si>
    <t>"Fasáda K"0,30</t>
  </si>
  <si>
    <t>Montáž kontaktního zateplení vnějších stěn lepením a mechanickým kotvením desek z minerální vlny s kolmou orientací do zdiva a betonu tl do 40 mm</t>
  </si>
  <si>
    <t>"Fasáda B.4"9*1,65</t>
  </si>
  <si>
    <t>"Fasáda C.2"3*1,65+3*1,45</t>
  </si>
  <si>
    <t>"Fasáda C.3+D.1"4*2,65+1,65</t>
  </si>
  <si>
    <t>"Fasáda D.2"18*1,65+18*1,45</t>
  </si>
  <si>
    <t>"Fasáda E"0,72</t>
  </si>
  <si>
    <t>"Fasáda F"3*1,10+1,50</t>
  </si>
  <si>
    <t>"Fasáda G"18*1,95</t>
  </si>
  <si>
    <t>"Fasáda H.1-H.3"2*0,98+2*1,35</t>
  </si>
  <si>
    <t>"Fasáda H - věž"2*0,45</t>
  </si>
  <si>
    <t>"Fasáda I"4*1,35+2,15+1,50</t>
  </si>
  <si>
    <t>"Fasáda J"20*1,85</t>
  </si>
  <si>
    <t>"Fasáda K"6*1,45+2*1,35</t>
  </si>
  <si>
    <t>"Fasáda L.1+l.2"9*1,30</t>
  </si>
  <si>
    <t>"Fasáda M"4*1,30+2*1,50+2*1,75+1,95+0,80</t>
  </si>
  <si>
    <t>"Fasáda N"6*1,50</t>
  </si>
  <si>
    <t>Montáž kontaktního zateplení vnějšího ostění, nadpraží nebo parapetu hl. špalety do 200 mm lepením desek z fenolické pěny tl do 40 mm</t>
  </si>
  <si>
    <t>"Fasáda B.4"9*(2,80*2+1,65)</t>
  </si>
  <si>
    <t>"Fasáda C.2"4*2,80+2*2,16 +12*1,87</t>
  </si>
  <si>
    <t>2*1,65+1,72+6*0,48</t>
  </si>
  <si>
    <t>"Fasáda C.3+D.1"8*2,90+2*1,85</t>
  </si>
  <si>
    <t>2*2,65 + 1,72+2*2,90</t>
  </si>
  <si>
    <t>"Fasáda D.2"72*1,80+1*1,65+18*1,45</t>
  </si>
  <si>
    <t>"Fasáda E"2*1,87+0,72</t>
  </si>
  <si>
    <t>"Fasáda F"6*1,20+2*2,50+3*1,60+1,50</t>
  </si>
  <si>
    <t>"Fasáda G"18*(1,95+2*2,85)</t>
  </si>
  <si>
    <t>"Fasáda H.1-H.3" 4*1,23+2*1,45+2*1,65+2,40</t>
  </si>
  <si>
    <t>2*0,98+1,35+1,40</t>
  </si>
  <si>
    <t>"Fasáda H - věž"4*0,70+5*2,20+2*0,45</t>
  </si>
  <si>
    <t>"Fasáda I"6*1,65+2+1,45+3*1,50+0,50+3*1,35+1,40+2*2,60</t>
  </si>
  <si>
    <t>"Fasáda J"12*1,70+14*2,10+14*1,35</t>
  </si>
  <si>
    <t>6*2,00+7*1,85+7*2,57</t>
  </si>
  <si>
    <t>"Fasáda K" 4*1,80+6*2,15+6*1,50</t>
  </si>
  <si>
    <t>2*1,65+2*1,45+2*2,10+1,35+2,00</t>
  </si>
  <si>
    <t>"Fasáda L.1+l.2"9*(1,30+2*2,80)</t>
  </si>
  <si>
    <t>2*1,30+2*1,50+2*1,75+1,95+0,80+4*0,47</t>
  </si>
  <si>
    <t>"Fasáda N"6*(1,50+2*2,85)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</si>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</sst>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07142" TargetMode="External" /><Relationship Id="rId2" Type="http://schemas.openxmlformats.org/officeDocument/2006/relationships/hyperlink" Target="https://podminky.urs.cz/item/CS_URS_2026_01/162751117" TargetMode="External" /><Relationship Id="rId3" Type="http://schemas.openxmlformats.org/officeDocument/2006/relationships/hyperlink" Target="https://podminky.urs.cz/item/CS_URS_2026_01/167111102" TargetMode="External" /><Relationship Id="rId4" Type="http://schemas.openxmlformats.org/officeDocument/2006/relationships/hyperlink" Target="https://podminky.urs.cz/item/CS_URS_2026_01/171201231" TargetMode="External" /><Relationship Id="rId5" Type="http://schemas.openxmlformats.org/officeDocument/2006/relationships/hyperlink" Target="https://podminky.urs.cz/item/CS_URS_2026_01/275313611" TargetMode="External" /><Relationship Id="rId6" Type="http://schemas.openxmlformats.org/officeDocument/2006/relationships/hyperlink" Target="https://podminky.urs.cz/item/CS_URS_2026_01/310232075" TargetMode="External" /><Relationship Id="rId7" Type="http://schemas.openxmlformats.org/officeDocument/2006/relationships/hyperlink" Target="https://podminky.urs.cz/item/CS_URS_2026_01/434191423" TargetMode="External" /><Relationship Id="rId8" Type="http://schemas.openxmlformats.org/officeDocument/2006/relationships/hyperlink" Target="https://podminky.urs.cz/item/CS_URS_2026_01/434191433" TargetMode="External" /><Relationship Id="rId9" Type="http://schemas.openxmlformats.org/officeDocument/2006/relationships/hyperlink" Target="https://podminky.urs.cz/item/CS_URS_2026_01/596991112" TargetMode="External" /><Relationship Id="rId10" Type="http://schemas.openxmlformats.org/officeDocument/2006/relationships/hyperlink" Target="https://podminky.urs.cz/item/CS_URS_2026_01/622325109" TargetMode="External" /><Relationship Id="rId11" Type="http://schemas.openxmlformats.org/officeDocument/2006/relationships/hyperlink" Target="https://podminky.urs.cz/item/CS_URS_2026_01/622131121" TargetMode="External" /><Relationship Id="rId12" Type="http://schemas.openxmlformats.org/officeDocument/2006/relationships/hyperlink" Target="https://podminky.urs.cz/item/CS_URS_2026_01/622321131" TargetMode="External" /><Relationship Id="rId13" Type="http://schemas.openxmlformats.org/officeDocument/2006/relationships/hyperlink" Target="https://podminky.urs.cz/item/CS_URS_2026_01/622324121" TargetMode="External" /><Relationship Id="rId14" Type="http://schemas.openxmlformats.org/officeDocument/2006/relationships/hyperlink" Target="https://podminky.urs.cz/item/CS_URS_2026_01/622335113" TargetMode="External" /><Relationship Id="rId15" Type="http://schemas.openxmlformats.org/officeDocument/2006/relationships/hyperlink" Target="https://podminky.urs.cz/item/CS_URS_2026_01/622335203" TargetMode="External" /><Relationship Id="rId16" Type="http://schemas.openxmlformats.org/officeDocument/2006/relationships/hyperlink" Target="https://podminky.urs.cz/item/CS_URS_2026_01/622151011" TargetMode="External" /><Relationship Id="rId17" Type="http://schemas.openxmlformats.org/officeDocument/2006/relationships/hyperlink" Target="https://podminky.urs.cz/item/CS_URS_2026_01/622521002" TargetMode="External" /><Relationship Id="rId18" Type="http://schemas.openxmlformats.org/officeDocument/2006/relationships/hyperlink" Target="https://podminky.urs.cz/item/CS_URS_2026_01/629995101" TargetMode="External" /><Relationship Id="rId19" Type="http://schemas.openxmlformats.org/officeDocument/2006/relationships/hyperlink" Target="https://podminky.urs.cz/item/CS_URS_2026_01/766629214" TargetMode="External" /><Relationship Id="rId20" Type="http://schemas.openxmlformats.org/officeDocument/2006/relationships/hyperlink" Target="https://podminky.urs.cz/item/CS_URS_2026_01/622131121" TargetMode="External" /><Relationship Id="rId21" Type="http://schemas.openxmlformats.org/officeDocument/2006/relationships/hyperlink" Target="https://podminky.urs.cz/item/CS_URS_2026_01/622211001" TargetMode="External" /><Relationship Id="rId22" Type="http://schemas.openxmlformats.org/officeDocument/2006/relationships/hyperlink" Target="https://podminky.urs.cz/item/CS_URS_2026_01/622211031" TargetMode="External" /><Relationship Id="rId23" Type="http://schemas.openxmlformats.org/officeDocument/2006/relationships/hyperlink" Target="https://podminky.urs.cz/item/CS_URS_2026_01/622211031" TargetMode="External" /><Relationship Id="rId24" Type="http://schemas.openxmlformats.org/officeDocument/2006/relationships/hyperlink" Target="https://podminky.urs.cz/item/CS_URS_2026_01/622211041" TargetMode="External" /><Relationship Id="rId25" Type="http://schemas.openxmlformats.org/officeDocument/2006/relationships/hyperlink" Target="https://podminky.urs.cz/item/CS_URS_2026_01/622211041" TargetMode="External" /><Relationship Id="rId26" Type="http://schemas.openxmlformats.org/officeDocument/2006/relationships/hyperlink" Target="https://podminky.urs.cz/item/CS_URS_2026_01/622221101" TargetMode="External" /><Relationship Id="rId27" Type="http://schemas.openxmlformats.org/officeDocument/2006/relationships/hyperlink" Target="https://podminky.urs.cz/item/CS_URS_2026_01/622221111" TargetMode="External" /><Relationship Id="rId28" Type="http://schemas.openxmlformats.org/officeDocument/2006/relationships/hyperlink" Target="https://podminky.urs.cz/item/CS_URS_2026_01/622221131" TargetMode="External" /><Relationship Id="rId29" Type="http://schemas.openxmlformats.org/officeDocument/2006/relationships/hyperlink" Target="https://podminky.urs.cz/item/CS_URS_2026_01/622221131" TargetMode="External" /><Relationship Id="rId30" Type="http://schemas.openxmlformats.org/officeDocument/2006/relationships/hyperlink" Target="https://podminky.urs.cz/item/CS_URS_2026_01/622221141" TargetMode="External" /><Relationship Id="rId31" Type="http://schemas.openxmlformats.org/officeDocument/2006/relationships/hyperlink" Target="https://podminky.urs.cz/item/CS_URS_2026_01/622221141" TargetMode="External" /><Relationship Id="rId32" Type="http://schemas.openxmlformats.org/officeDocument/2006/relationships/hyperlink" Target="https://podminky.urs.cz/item/CS_URS_2026_01/622232001" TargetMode="External" /><Relationship Id="rId33" Type="http://schemas.openxmlformats.org/officeDocument/2006/relationships/hyperlink" Target="https://podminky.urs.cz/item/CS_URS_2026_01/622143003" TargetMode="External" /><Relationship Id="rId34" Type="http://schemas.openxmlformats.org/officeDocument/2006/relationships/hyperlink" Target="https://podminky.urs.cz/item/CS_URS_2026_01/622143004" TargetMode="External" /><Relationship Id="rId35" Type="http://schemas.openxmlformats.org/officeDocument/2006/relationships/hyperlink" Target="https://podminky.urs.cz/item/CS_URS_2026_01/622252002" TargetMode="External" /><Relationship Id="rId36" Type="http://schemas.openxmlformats.org/officeDocument/2006/relationships/hyperlink" Target="https://podminky.urs.cz/item/CS_URS_2026_01/622252002" TargetMode="External" /><Relationship Id="rId37" Type="http://schemas.openxmlformats.org/officeDocument/2006/relationships/hyperlink" Target="https://podminky.urs.cz/item/CS_URS_2026_01/625681012" TargetMode="External" /><Relationship Id="rId38" Type="http://schemas.openxmlformats.org/officeDocument/2006/relationships/hyperlink" Target="https://podminky.urs.cz/item/CS_URS_2026_01/625681013" TargetMode="External" /><Relationship Id="rId39" Type="http://schemas.openxmlformats.org/officeDocument/2006/relationships/hyperlink" Target="https://podminky.urs.cz/item/CS_URS_2026_01/629991003" TargetMode="External" /><Relationship Id="rId40" Type="http://schemas.openxmlformats.org/officeDocument/2006/relationships/hyperlink" Target="https://podminky.urs.cz/item/CS_URS_2026_01/629991011" TargetMode="External" /><Relationship Id="rId41" Type="http://schemas.openxmlformats.org/officeDocument/2006/relationships/hyperlink" Target="https://podminky.urs.cz/item/CS_URS_2026_01/632451251" TargetMode="External" /><Relationship Id="rId42" Type="http://schemas.openxmlformats.org/officeDocument/2006/relationships/hyperlink" Target="https://podminky.urs.cz/item/CS_URS_2026_01/632902221" TargetMode="External" /><Relationship Id="rId43" Type="http://schemas.openxmlformats.org/officeDocument/2006/relationships/hyperlink" Target="https://podminky.urs.cz/item/CS_URS_2026_01/941311112" TargetMode="External" /><Relationship Id="rId44" Type="http://schemas.openxmlformats.org/officeDocument/2006/relationships/hyperlink" Target="https://podminky.urs.cz/item/CS_URS_2026_01/941311212" TargetMode="External" /><Relationship Id="rId45" Type="http://schemas.openxmlformats.org/officeDocument/2006/relationships/hyperlink" Target="https://podminky.urs.cz/item/CS_URS_2026_01/941311812" TargetMode="External" /><Relationship Id="rId46" Type="http://schemas.openxmlformats.org/officeDocument/2006/relationships/hyperlink" Target="https://podminky.urs.cz/item/CS_URS_2026_01/944611111" TargetMode="External" /><Relationship Id="rId47" Type="http://schemas.openxmlformats.org/officeDocument/2006/relationships/hyperlink" Target="https://podminky.urs.cz/item/CS_URS_2026_01/944611211" TargetMode="External" /><Relationship Id="rId48" Type="http://schemas.openxmlformats.org/officeDocument/2006/relationships/hyperlink" Target="https://podminky.urs.cz/item/CS_URS_2026_01/944611811" TargetMode="External" /><Relationship Id="rId49" Type="http://schemas.openxmlformats.org/officeDocument/2006/relationships/hyperlink" Target="https://podminky.urs.cz/item/CS_URS_2026_01/944711112" TargetMode="External" /><Relationship Id="rId50" Type="http://schemas.openxmlformats.org/officeDocument/2006/relationships/hyperlink" Target="https://podminky.urs.cz/item/CS_URS_2026_01/944711212" TargetMode="External" /><Relationship Id="rId51" Type="http://schemas.openxmlformats.org/officeDocument/2006/relationships/hyperlink" Target="https://podminky.urs.cz/item/CS_URS_2026_01/944711812" TargetMode="External" /><Relationship Id="rId52" Type="http://schemas.openxmlformats.org/officeDocument/2006/relationships/hyperlink" Target="https://podminky.urs.cz/item/CS_URS_2026_01/919735112" TargetMode="External" /><Relationship Id="rId53" Type="http://schemas.openxmlformats.org/officeDocument/2006/relationships/hyperlink" Target="https://podminky.urs.cz/item/CS_URS_2026_01/963023612" TargetMode="External" /><Relationship Id="rId54" Type="http://schemas.openxmlformats.org/officeDocument/2006/relationships/hyperlink" Target="https://podminky.urs.cz/item/CS_URS_2026_01/968062355" TargetMode="External" /><Relationship Id="rId55" Type="http://schemas.openxmlformats.org/officeDocument/2006/relationships/hyperlink" Target="https://podminky.urs.cz/item/CS_URS_2026_01/968072745" TargetMode="External" /><Relationship Id="rId56" Type="http://schemas.openxmlformats.org/officeDocument/2006/relationships/hyperlink" Target="https://podminky.urs.cz/item/CS_URS_2026_01/973031151" TargetMode="External" /><Relationship Id="rId57" Type="http://schemas.openxmlformats.org/officeDocument/2006/relationships/hyperlink" Target="https://podminky.urs.cz/item/CS_URS_2026_01/978036161" TargetMode="External" /><Relationship Id="rId58" Type="http://schemas.openxmlformats.org/officeDocument/2006/relationships/hyperlink" Target="https://podminky.urs.cz/item/CS_URS_2026_01/978018381" TargetMode="External" /><Relationship Id="rId59" Type="http://schemas.openxmlformats.org/officeDocument/2006/relationships/hyperlink" Target="https://podminky.urs.cz/item/CS_URS_2026_01/985441112" TargetMode="External" /><Relationship Id="rId60" Type="http://schemas.openxmlformats.org/officeDocument/2006/relationships/hyperlink" Target="https://podminky.urs.cz/item/CS_URS_2026_01/997013217" TargetMode="External" /><Relationship Id="rId61" Type="http://schemas.openxmlformats.org/officeDocument/2006/relationships/hyperlink" Target="https://podminky.urs.cz/item/CS_URS_2026_01/997013501" TargetMode="External" /><Relationship Id="rId62" Type="http://schemas.openxmlformats.org/officeDocument/2006/relationships/hyperlink" Target="https://podminky.urs.cz/item/CS_URS_2026_01/997013509" TargetMode="External" /><Relationship Id="rId63" Type="http://schemas.openxmlformats.org/officeDocument/2006/relationships/hyperlink" Target="https://podminky.urs.cz/item/CS_URS_2026_01/997013631" TargetMode="External" /><Relationship Id="rId64" Type="http://schemas.openxmlformats.org/officeDocument/2006/relationships/hyperlink" Target="https://podminky.urs.cz/item/CS_URS_2026_01/997013804" TargetMode="External" /><Relationship Id="rId65" Type="http://schemas.openxmlformats.org/officeDocument/2006/relationships/hyperlink" Target="https://podminky.urs.cz/item/CS_URS_2026_01/997013813" TargetMode="External" /><Relationship Id="rId66" Type="http://schemas.openxmlformats.org/officeDocument/2006/relationships/hyperlink" Target="https://podminky.urs.cz/item/CS_URS_2026_01/997013814" TargetMode="External" /><Relationship Id="rId67" Type="http://schemas.openxmlformats.org/officeDocument/2006/relationships/hyperlink" Target="https://podminky.urs.cz/item/CS_URS_2026_01/997013847" TargetMode="External" /><Relationship Id="rId68" Type="http://schemas.openxmlformats.org/officeDocument/2006/relationships/hyperlink" Target="https://podminky.urs.cz/item/CS_URS_2026_01/997013871" TargetMode="External" /><Relationship Id="rId69" Type="http://schemas.openxmlformats.org/officeDocument/2006/relationships/hyperlink" Target="https://podminky.urs.cz/item/CS_URS_2026_01/998018003" TargetMode="External" /><Relationship Id="rId70" Type="http://schemas.openxmlformats.org/officeDocument/2006/relationships/hyperlink" Target="https://podminky.urs.cz/item/CS_URS_2026_01/712340832" TargetMode="External" /><Relationship Id="rId71" Type="http://schemas.openxmlformats.org/officeDocument/2006/relationships/hyperlink" Target="https://podminky.urs.cz/item/CS_URS_2026_01/712363352" TargetMode="External" /><Relationship Id="rId72" Type="http://schemas.openxmlformats.org/officeDocument/2006/relationships/hyperlink" Target="https://podminky.urs.cz/item/CS_URS_2026_01/712363353" TargetMode="External" /><Relationship Id="rId73" Type="http://schemas.openxmlformats.org/officeDocument/2006/relationships/hyperlink" Target="https://podminky.urs.cz/item/CS_URS_2026_01/712363354" TargetMode="External" /><Relationship Id="rId74" Type="http://schemas.openxmlformats.org/officeDocument/2006/relationships/hyperlink" Target="https://podminky.urs.cz/item/CS_URS_2026_01/712311101" TargetMode="External" /><Relationship Id="rId75" Type="http://schemas.openxmlformats.org/officeDocument/2006/relationships/hyperlink" Target="https://podminky.urs.cz/item/CS_URS_2026_01/712341659" TargetMode="External" /><Relationship Id="rId76" Type="http://schemas.openxmlformats.org/officeDocument/2006/relationships/hyperlink" Target="https://podminky.urs.cz/item/CS_URS_2026_01/712363504" TargetMode="External" /><Relationship Id="rId77" Type="http://schemas.openxmlformats.org/officeDocument/2006/relationships/hyperlink" Target="https://podminky.urs.cz/item/CS_URS_2026_01/712363505" TargetMode="External" /><Relationship Id="rId78" Type="http://schemas.openxmlformats.org/officeDocument/2006/relationships/hyperlink" Target="https://podminky.urs.cz/item/CS_URS_2026_01/712363506" TargetMode="External" /><Relationship Id="rId79" Type="http://schemas.openxmlformats.org/officeDocument/2006/relationships/hyperlink" Target="https://podminky.urs.cz/item/CS_URS_2026_01/712811102" TargetMode="External" /><Relationship Id="rId80" Type="http://schemas.openxmlformats.org/officeDocument/2006/relationships/hyperlink" Target="https://podminky.urs.cz/item/CS_URS_2026_01/712841559" TargetMode="External" /><Relationship Id="rId81" Type="http://schemas.openxmlformats.org/officeDocument/2006/relationships/hyperlink" Target="https://podminky.urs.cz/item/CS_URS_2026_01/712362301" TargetMode="External" /><Relationship Id="rId82" Type="http://schemas.openxmlformats.org/officeDocument/2006/relationships/hyperlink" Target="https://podminky.urs.cz/item/CS_URS_2026_01/998712123" TargetMode="External" /><Relationship Id="rId83" Type="http://schemas.openxmlformats.org/officeDocument/2006/relationships/hyperlink" Target="https://podminky.urs.cz/item/CS_URS_2026_01/713140823" TargetMode="External" /><Relationship Id="rId84" Type="http://schemas.openxmlformats.org/officeDocument/2006/relationships/hyperlink" Target="https://podminky.urs.cz/item/CS_URS_2026_01/713141151" TargetMode="External" /><Relationship Id="rId85" Type="http://schemas.openxmlformats.org/officeDocument/2006/relationships/hyperlink" Target="https://podminky.urs.cz/item/CS_URS_2026_01/713141151" TargetMode="External" /><Relationship Id="rId86" Type="http://schemas.openxmlformats.org/officeDocument/2006/relationships/hyperlink" Target="https://podminky.urs.cz/item/CS_URS_2026_01/713141243" TargetMode="External" /><Relationship Id="rId87" Type="http://schemas.openxmlformats.org/officeDocument/2006/relationships/hyperlink" Target="https://podminky.urs.cz/item/CS_URS_2026_01/998713123" TargetMode="External" /><Relationship Id="rId88" Type="http://schemas.openxmlformats.org/officeDocument/2006/relationships/hyperlink" Target="https://podminky.urs.cz/item/CS_URS_2026_01/721233201" TargetMode="External" /><Relationship Id="rId89" Type="http://schemas.openxmlformats.org/officeDocument/2006/relationships/hyperlink" Target="https://podminky.urs.cz/item/CS_URS_2026_01/998721123" TargetMode="External" /><Relationship Id="rId90" Type="http://schemas.openxmlformats.org/officeDocument/2006/relationships/hyperlink" Target="https://podminky.urs.cz/item/CS_URS_2026_01/741210002" TargetMode="External" /><Relationship Id="rId91" Type="http://schemas.openxmlformats.org/officeDocument/2006/relationships/hyperlink" Target="https://podminky.urs.cz/item/CS_URS_2026_01/741420001" TargetMode="External" /><Relationship Id="rId92" Type="http://schemas.openxmlformats.org/officeDocument/2006/relationships/hyperlink" Target="https://podminky.urs.cz/item/CS_URS_2026_01/741420021" TargetMode="External" /><Relationship Id="rId93" Type="http://schemas.openxmlformats.org/officeDocument/2006/relationships/hyperlink" Target="https://podminky.urs.cz/item/CS_URS_2026_01/741420023" TargetMode="External" /><Relationship Id="rId94" Type="http://schemas.openxmlformats.org/officeDocument/2006/relationships/hyperlink" Target="https://podminky.urs.cz/item/CS_URS_2026_01/741420051" TargetMode="External" /><Relationship Id="rId95" Type="http://schemas.openxmlformats.org/officeDocument/2006/relationships/hyperlink" Target="https://podminky.urs.cz/item/CS_URS_2026_01/741420083" TargetMode="External" /><Relationship Id="rId96" Type="http://schemas.openxmlformats.org/officeDocument/2006/relationships/hyperlink" Target="https://podminky.urs.cz/item/CS_URS_2026_01/741421811" TargetMode="External" /><Relationship Id="rId97" Type="http://schemas.openxmlformats.org/officeDocument/2006/relationships/hyperlink" Target="https://podminky.urs.cz/item/CS_URS_2026_01/741421843" TargetMode="External" /><Relationship Id="rId98" Type="http://schemas.openxmlformats.org/officeDocument/2006/relationships/hyperlink" Target="https://podminky.urs.cz/item/CS_URS_2026_01/741421863" TargetMode="External" /><Relationship Id="rId99" Type="http://schemas.openxmlformats.org/officeDocument/2006/relationships/hyperlink" Target="https://podminky.urs.cz/item/CS_URS_2026_01/741421871" TargetMode="External" /><Relationship Id="rId100" Type="http://schemas.openxmlformats.org/officeDocument/2006/relationships/hyperlink" Target="https://podminky.urs.cz/item/CS_URS_2026_01/998741123" TargetMode="External" /><Relationship Id="rId101" Type="http://schemas.openxmlformats.org/officeDocument/2006/relationships/hyperlink" Target="https://podminky.urs.cz/item/CS_URS_2026_01/751398051" TargetMode="External" /><Relationship Id="rId102" Type="http://schemas.openxmlformats.org/officeDocument/2006/relationships/hyperlink" Target="https://podminky.urs.cz/item/CS_URS_2026_01/751398052" TargetMode="External" /><Relationship Id="rId103" Type="http://schemas.openxmlformats.org/officeDocument/2006/relationships/hyperlink" Target="https://podminky.urs.cz/item/CS_URS_2026_01/751398056" TargetMode="External" /><Relationship Id="rId104" Type="http://schemas.openxmlformats.org/officeDocument/2006/relationships/hyperlink" Target="https://podminky.urs.cz/item/CS_URS_2026_01/998751122" TargetMode="External" /><Relationship Id="rId105" Type="http://schemas.openxmlformats.org/officeDocument/2006/relationships/hyperlink" Target="https://podminky.urs.cz/item/CS_URS_2026_01/764002851" TargetMode="External" /><Relationship Id="rId106" Type="http://schemas.openxmlformats.org/officeDocument/2006/relationships/hyperlink" Target="https://podminky.urs.cz/item/CS_URS_2026_01/764002861" TargetMode="External" /><Relationship Id="rId107" Type="http://schemas.openxmlformats.org/officeDocument/2006/relationships/hyperlink" Target="https://podminky.urs.cz/item/CS_URS_2026_01/764004861" TargetMode="External" /><Relationship Id="rId108" Type="http://schemas.openxmlformats.org/officeDocument/2006/relationships/hyperlink" Target="https://podminky.urs.cz/item/CS_URS_2026_01/764216407" TargetMode="External" /><Relationship Id="rId109" Type="http://schemas.openxmlformats.org/officeDocument/2006/relationships/hyperlink" Target="https://podminky.urs.cz/item/CS_URS_2026_01/764216407" TargetMode="External" /><Relationship Id="rId110" Type="http://schemas.openxmlformats.org/officeDocument/2006/relationships/hyperlink" Target="https://podminky.urs.cz/item/CS_URS_2026_01/764216467" TargetMode="External" /><Relationship Id="rId111" Type="http://schemas.openxmlformats.org/officeDocument/2006/relationships/hyperlink" Target="https://podminky.urs.cz/item/CS_URS_2026_01/764217407" TargetMode="External" /><Relationship Id="rId112" Type="http://schemas.openxmlformats.org/officeDocument/2006/relationships/hyperlink" Target="https://podminky.urs.cz/item/CS_URS_2026_01/764218407" TargetMode="External" /><Relationship Id="rId113" Type="http://schemas.openxmlformats.org/officeDocument/2006/relationships/hyperlink" Target="https://podminky.urs.cz/item/CS_URS_2026_01/764218447" TargetMode="External" /><Relationship Id="rId114" Type="http://schemas.openxmlformats.org/officeDocument/2006/relationships/hyperlink" Target="https://podminky.urs.cz/item/CS_URS_2026_01/764508133" TargetMode="External" /><Relationship Id="rId115" Type="http://schemas.openxmlformats.org/officeDocument/2006/relationships/hyperlink" Target="https://podminky.urs.cz/item/CS_URS_2026_01/764511445" TargetMode="External" /><Relationship Id="rId116" Type="http://schemas.openxmlformats.org/officeDocument/2006/relationships/hyperlink" Target="https://podminky.urs.cz/item/CS_URS_2026_01/764518423" TargetMode="External" /><Relationship Id="rId117" Type="http://schemas.openxmlformats.org/officeDocument/2006/relationships/hyperlink" Target="https://podminky.urs.cz/item/CS_URS_2026_01/998764123" TargetMode="External" /><Relationship Id="rId118" Type="http://schemas.openxmlformats.org/officeDocument/2006/relationships/hyperlink" Target="https://podminky.urs.cz/item/CS_URS_2026_01/767112811" TargetMode="External" /><Relationship Id="rId119" Type="http://schemas.openxmlformats.org/officeDocument/2006/relationships/hyperlink" Target="https://podminky.urs.cz/item/CS_URS_2026_01/767161813" TargetMode="External" /><Relationship Id="rId120" Type="http://schemas.openxmlformats.org/officeDocument/2006/relationships/hyperlink" Target="https://podminky.urs.cz/item/CS_URS_2026_01/767161823" TargetMode="External" /><Relationship Id="rId121" Type="http://schemas.openxmlformats.org/officeDocument/2006/relationships/hyperlink" Target="https://podminky.urs.cz/item/CS_URS_2026_01/767893816" TargetMode="External" /><Relationship Id="rId122" Type="http://schemas.openxmlformats.org/officeDocument/2006/relationships/hyperlink" Target="https://podminky.urs.cz/item/CS_URS_2026_01/767163122" TargetMode="External" /><Relationship Id="rId123" Type="http://schemas.openxmlformats.org/officeDocument/2006/relationships/hyperlink" Target="https://podminky.urs.cz/item/CS_URS_2026_01/767223222" TargetMode="External" /><Relationship Id="rId124" Type="http://schemas.openxmlformats.org/officeDocument/2006/relationships/hyperlink" Target="https://podminky.urs.cz/item/CS_URS_2026_01/767590124" TargetMode="External" /><Relationship Id="rId125" Type="http://schemas.openxmlformats.org/officeDocument/2006/relationships/hyperlink" Target="https://podminky.urs.cz/item/CS_URS_2026_01/767590192" TargetMode="External" /><Relationship Id="rId126" Type="http://schemas.openxmlformats.org/officeDocument/2006/relationships/hyperlink" Target="https://podminky.urs.cz/item/CS_URS_2026_01/767620325" TargetMode="External" /><Relationship Id="rId127" Type="http://schemas.openxmlformats.org/officeDocument/2006/relationships/hyperlink" Target="https://podminky.urs.cz/item/CS_URS_2026_01/767640111" TargetMode="External" /><Relationship Id="rId128" Type="http://schemas.openxmlformats.org/officeDocument/2006/relationships/hyperlink" Target="https://podminky.urs.cz/item/CS_URS_2026_01/767662120" TargetMode="External" /><Relationship Id="rId129" Type="http://schemas.openxmlformats.org/officeDocument/2006/relationships/hyperlink" Target="https://podminky.urs.cz/item/CS_URS_2026_01/767893116" TargetMode="External" /><Relationship Id="rId130" Type="http://schemas.openxmlformats.org/officeDocument/2006/relationships/hyperlink" Target="https://podminky.urs.cz/item/CS_URS_2026_01/998767313" TargetMode="External" /><Relationship Id="rId131" Type="http://schemas.openxmlformats.org/officeDocument/2006/relationships/hyperlink" Target="https://podminky.urs.cz/item/CS_URS_2026_01/782991912" TargetMode="External" /><Relationship Id="rId132" Type="http://schemas.openxmlformats.org/officeDocument/2006/relationships/hyperlink" Target="https://podminky.urs.cz/item/CS_URS_2026_01/782993913" TargetMode="External" /><Relationship Id="rId133" Type="http://schemas.openxmlformats.org/officeDocument/2006/relationships/hyperlink" Target="https://podminky.urs.cz/item/CS_URS_2026_01/782994913" TargetMode="External" /><Relationship Id="rId134" Type="http://schemas.openxmlformats.org/officeDocument/2006/relationships/hyperlink" Target="https://podminky.urs.cz/item/CS_URS_2026_01/782994915" TargetMode="External" /><Relationship Id="rId135" Type="http://schemas.openxmlformats.org/officeDocument/2006/relationships/hyperlink" Target="https://podminky.urs.cz/item/CS_URS_2026_01/782994922" TargetMode="External" /><Relationship Id="rId136" Type="http://schemas.openxmlformats.org/officeDocument/2006/relationships/hyperlink" Target="https://podminky.urs.cz/item/CS_URS_2026_01/782994923" TargetMode="External" /><Relationship Id="rId137" Type="http://schemas.openxmlformats.org/officeDocument/2006/relationships/hyperlink" Target="https://podminky.urs.cz/item/CS_URS_2026_01/998782123" TargetMode="External" /><Relationship Id="rId138" Type="http://schemas.openxmlformats.org/officeDocument/2006/relationships/hyperlink" Target="https://podminky.urs.cz/item/CS_URS_2026_01/783401311" TargetMode="External" /><Relationship Id="rId139" Type="http://schemas.openxmlformats.org/officeDocument/2006/relationships/hyperlink" Target="https://podminky.urs.cz/item/CS_URS_2026_01/783401401" TargetMode="External" /><Relationship Id="rId140" Type="http://schemas.openxmlformats.org/officeDocument/2006/relationships/hyperlink" Target="https://podminky.urs.cz/item/CS_URS_2026_01/783414203" TargetMode="External" /><Relationship Id="rId141" Type="http://schemas.openxmlformats.org/officeDocument/2006/relationships/hyperlink" Target="https://podminky.urs.cz/item/CS_URS_2026_01/783417101" TargetMode="External" /><Relationship Id="rId142" Type="http://schemas.openxmlformats.org/officeDocument/2006/relationships/hyperlink" Target="https://podminky.urs.cz/item/CS_URS_2026_01/783801203" TargetMode="External" /><Relationship Id="rId143" Type="http://schemas.openxmlformats.org/officeDocument/2006/relationships/hyperlink" Target="https://podminky.urs.cz/item/CS_URS_2026_01/783823185" TargetMode="External" /><Relationship Id="rId144" Type="http://schemas.openxmlformats.org/officeDocument/2006/relationships/hyperlink" Target="https://podminky.urs.cz/item/CS_URS_2026_01/783827485" TargetMode="External" /><Relationship Id="rId145" Type="http://schemas.openxmlformats.org/officeDocument/2006/relationships/hyperlink" Target="https://podminky.urs.cz/item/CS_URS_2026_01/783809217" TargetMode="External" /><Relationship Id="rId146" Type="http://schemas.openxmlformats.org/officeDocument/2006/relationships/hyperlink" Target="https://podminky.urs.cz/item/CS_URS_2026_01/783809237" TargetMode="External" /><Relationship Id="rId147" Type="http://schemas.openxmlformats.org/officeDocument/2006/relationships/hyperlink" Target="https://podminky.urs.cz/item/CS_URS_2026_01/783809235" TargetMode="External" /><Relationship Id="rId148" Type="http://schemas.openxmlformats.org/officeDocument/2006/relationships/hyperlink" Target="https://podminky.urs.cz/item/CS_URS_2026_01/783809217" TargetMode="External" /><Relationship Id="rId149" Type="http://schemas.openxmlformats.org/officeDocument/2006/relationships/hyperlink" Target="https://podminky.urs.cz/item/CS_URS_2026_01/HZS2491" TargetMode="External" /><Relationship Id="rId150" Type="http://schemas.openxmlformats.org/officeDocument/2006/relationships/hyperlink" Target="https://podminky.urs.cz/item/CS_URS_2026_01/013254000" TargetMode="External" /><Relationship Id="rId151" Type="http://schemas.openxmlformats.org/officeDocument/2006/relationships/hyperlink" Target="https://podminky.urs.cz/item/CS_URS_2026_01/013294000" TargetMode="External" /><Relationship Id="rId152" Type="http://schemas.openxmlformats.org/officeDocument/2006/relationships/hyperlink" Target="https://podminky.urs.cz/item/CS_URS_2026_01/030001000" TargetMode="External" /><Relationship Id="rId153" Type="http://schemas.openxmlformats.org/officeDocument/2006/relationships/hyperlink" Target="https://podminky.urs.cz/item/CS_URS_2026_01/034103000" TargetMode="External" /><Relationship Id="rId154" Type="http://schemas.openxmlformats.org/officeDocument/2006/relationships/hyperlink" Target="https://podminky.urs.cz/item/CS_URS_2026_01/043194000.1" TargetMode="External" /><Relationship Id="rId155" Type="http://schemas.openxmlformats.org/officeDocument/2006/relationships/hyperlink" Target="https://podminky.urs.cz/item/CS_URS_2026_01/043194000.2" TargetMode="External" /><Relationship Id="rId156" Type="http://schemas.openxmlformats.org/officeDocument/2006/relationships/hyperlink" Target="https://podminky.urs.cz/item/CS_URS_2026_01/041403000" TargetMode="External" /><Relationship Id="rId157" Type="http://schemas.openxmlformats.org/officeDocument/2006/relationships/hyperlink" Target="https://podminky.urs.cz/item/CS_URS_2026_01/070001000" TargetMode="External" /><Relationship Id="rId158" Type="http://schemas.openxmlformats.org/officeDocument/2006/relationships/hyperlink" Target="https://podminky.urs.cz/item/CS_URS_2026_01/094103000" TargetMode="External" /><Relationship Id="rId15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31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31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31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33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34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35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39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40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41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42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43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44</v>
      </c>
      <c r="E29" s="50"/>
      <c r="F29" s="35" t="s">
        <v>45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46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47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48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49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50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51</v>
      </c>
      <c r="U35" s="57"/>
      <c r="V35" s="57"/>
      <c r="W35" s="57"/>
      <c r="X35" s="59" t="s">
        <v>52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53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2026/021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ZŠ Wagnerovo náměstí, Beroun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Wagnerovo nám. 458/7, 26601 Beroun-Město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24. 2. 2026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Městský úřad Beroun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32</v>
      </c>
      <c r="AJ49" s="43"/>
      <c r="AK49" s="43"/>
      <c r="AL49" s="43"/>
      <c r="AM49" s="76" t="str">
        <f>IF(E17="","",E17)</f>
        <v>AP STUDIO s.r.o.</v>
      </c>
      <c r="AN49" s="67"/>
      <c r="AO49" s="67"/>
      <c r="AP49" s="67"/>
      <c r="AQ49" s="43"/>
      <c r="AR49" s="47"/>
      <c r="AS49" s="77" t="s">
        <v>54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30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36</v>
      </c>
      <c r="AJ50" s="43"/>
      <c r="AK50" s="43"/>
      <c r="AL50" s="43"/>
      <c r="AM50" s="76" t="str">
        <f>IF(E20="","",E20)</f>
        <v>Kateřina Bačová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55</v>
      </c>
      <c r="D52" s="90"/>
      <c r="E52" s="90"/>
      <c r="F52" s="90"/>
      <c r="G52" s="90"/>
      <c r="H52" s="91"/>
      <c r="I52" s="92" t="s">
        <v>56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57</v>
      </c>
      <c r="AH52" s="90"/>
      <c r="AI52" s="90"/>
      <c r="AJ52" s="90"/>
      <c r="AK52" s="90"/>
      <c r="AL52" s="90"/>
      <c r="AM52" s="90"/>
      <c r="AN52" s="92" t="s">
        <v>58</v>
      </c>
      <c r="AO52" s="90"/>
      <c r="AP52" s="90"/>
      <c r="AQ52" s="94" t="s">
        <v>59</v>
      </c>
      <c r="AR52" s="47"/>
      <c r="AS52" s="95" t="s">
        <v>60</v>
      </c>
      <c r="AT52" s="96" t="s">
        <v>61</v>
      </c>
      <c r="AU52" s="96" t="s">
        <v>62</v>
      </c>
      <c r="AV52" s="96" t="s">
        <v>63</v>
      </c>
      <c r="AW52" s="96" t="s">
        <v>64</v>
      </c>
      <c r="AX52" s="96" t="s">
        <v>65</v>
      </c>
      <c r="AY52" s="96" t="s">
        <v>66</v>
      </c>
      <c r="AZ52" s="96" t="s">
        <v>67</v>
      </c>
      <c r="BA52" s="96" t="s">
        <v>68</v>
      </c>
      <c r="BB52" s="96" t="s">
        <v>69</v>
      </c>
      <c r="BC52" s="96" t="s">
        <v>70</v>
      </c>
      <c r="BD52" s="97" t="s">
        <v>71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72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ROUND(AS55,2)</f>
        <v>0</v>
      </c>
      <c r="AT54" s="109">
        <f>ROUND(SUM(AV54:AW54),2)</f>
        <v>0</v>
      </c>
      <c r="AU54" s="110">
        <f>ROUND(AU55,5)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ROUND(AZ55,2)</f>
        <v>0</v>
      </c>
      <c r="BA54" s="109">
        <f>ROUND(BA55,2)</f>
        <v>0</v>
      </c>
      <c r="BB54" s="109">
        <f>ROUND(BB55,2)</f>
        <v>0</v>
      </c>
      <c r="BC54" s="109">
        <f>ROUND(BC55,2)</f>
        <v>0</v>
      </c>
      <c r="BD54" s="111">
        <f>ROUND(BD55,2)</f>
        <v>0</v>
      </c>
      <c r="BE54" s="6"/>
      <c r="BS54" s="112" t="s">
        <v>73</v>
      </c>
      <c r="BT54" s="112" t="s">
        <v>74</v>
      </c>
      <c r="BU54" s="113" t="s">
        <v>75</v>
      </c>
      <c r="BV54" s="112" t="s">
        <v>76</v>
      </c>
      <c r="BW54" s="112" t="s">
        <v>5</v>
      </c>
      <c r="BX54" s="112" t="s">
        <v>77</v>
      </c>
      <c r="CL54" s="112" t="s">
        <v>19</v>
      </c>
    </row>
    <row r="55" s="7" customFormat="1" ht="24.75" customHeight="1">
      <c r="A55" s="114" t="s">
        <v>78</v>
      </c>
      <c r="B55" s="115"/>
      <c r="C55" s="116"/>
      <c r="D55" s="117" t="s">
        <v>79</v>
      </c>
      <c r="E55" s="117"/>
      <c r="F55" s="117"/>
      <c r="G55" s="117"/>
      <c r="H55" s="117"/>
      <c r="I55" s="118"/>
      <c r="J55" s="117" t="s">
        <v>80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'01 - Renovace historické 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81</v>
      </c>
      <c r="AR55" s="121"/>
      <c r="AS55" s="122">
        <v>0</v>
      </c>
      <c r="AT55" s="123">
        <f>ROUND(SUM(AV55:AW55),2)</f>
        <v>0</v>
      </c>
      <c r="AU55" s="124">
        <f>'01 - Renovace historické ...'!P109</f>
        <v>0</v>
      </c>
      <c r="AV55" s="123">
        <f>'01 - Renovace historické ...'!J33</f>
        <v>0</v>
      </c>
      <c r="AW55" s="123">
        <f>'01 - Renovace historické ...'!J34</f>
        <v>0</v>
      </c>
      <c r="AX55" s="123">
        <f>'01 - Renovace historické ...'!J35</f>
        <v>0</v>
      </c>
      <c r="AY55" s="123">
        <f>'01 - Renovace historické ...'!J36</f>
        <v>0</v>
      </c>
      <c r="AZ55" s="123">
        <f>'01 - Renovace historické ...'!F33</f>
        <v>0</v>
      </c>
      <c r="BA55" s="123">
        <f>'01 - Renovace historické ...'!F34</f>
        <v>0</v>
      </c>
      <c r="BB55" s="123">
        <f>'01 - Renovace historické ...'!F35</f>
        <v>0</v>
      </c>
      <c r="BC55" s="123">
        <f>'01 - Renovace historické ...'!F36</f>
        <v>0</v>
      </c>
      <c r="BD55" s="125">
        <f>'01 - Renovace historické ...'!F37</f>
        <v>0</v>
      </c>
      <c r="BE55" s="7"/>
      <c r="BT55" s="126" t="s">
        <v>82</v>
      </c>
      <c r="BV55" s="126" t="s">
        <v>76</v>
      </c>
      <c r="BW55" s="126" t="s">
        <v>83</v>
      </c>
      <c r="BX55" s="126" t="s">
        <v>5</v>
      </c>
      <c r="CL55" s="126" t="s">
        <v>19</v>
      </c>
      <c r="CM55" s="126" t="s">
        <v>84</v>
      </c>
    </row>
    <row r="56" s="2" customFormat="1" ht="30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7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="2" customFormat="1" ht="6.96" customHeight="1">
      <c r="A57" s="41"/>
      <c r="B57" s="62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47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</sheetData>
  <sheetProtection sheet="1" formatColumns="0" formatRows="0" objects="1" scenarios="1" spinCount="100000" saltValue="L40rYnhVyuuxKZY2dua7xgeN2wet8+K91hu+dfbyWKE5tDL36g87fKCUj/Jp7rs7viUQEUm9gJmWBI9vUv2+pA==" hashValue="253szt+qvBse2P012ySAvexwiXmmZi0KptFvzqa8mBCW/LwDIhl893lzaEEMCdSXIcvMDH8XXzfx11X5gIynZA==" algorithmName="SHA-512" password="88A1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1 - Renovace historické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83</v>
      </c>
      <c r="AZ2" s="127" t="s">
        <v>85</v>
      </c>
      <c r="BA2" s="127" t="s">
        <v>86</v>
      </c>
      <c r="BB2" s="127" t="s">
        <v>87</v>
      </c>
      <c r="BC2" s="127" t="s">
        <v>88</v>
      </c>
      <c r="BD2" s="127" t="s">
        <v>89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3"/>
      <c r="AT3" s="20" t="s">
        <v>84</v>
      </c>
      <c r="AZ3" s="127" t="s">
        <v>90</v>
      </c>
      <c r="BA3" s="127" t="s">
        <v>91</v>
      </c>
      <c r="BB3" s="127" t="s">
        <v>87</v>
      </c>
      <c r="BC3" s="127" t="s">
        <v>92</v>
      </c>
      <c r="BD3" s="127" t="s">
        <v>89</v>
      </c>
    </row>
    <row r="4" s="1" customFormat="1" ht="24.96" customHeight="1">
      <c r="B4" s="23"/>
      <c r="D4" s="130" t="s">
        <v>93</v>
      </c>
      <c r="L4" s="23"/>
      <c r="M4" s="131" t="s">
        <v>10</v>
      </c>
      <c r="AT4" s="20" t="s">
        <v>4</v>
      </c>
      <c r="AZ4" s="127" t="s">
        <v>94</v>
      </c>
      <c r="BA4" s="127" t="s">
        <v>95</v>
      </c>
      <c r="BB4" s="127" t="s">
        <v>87</v>
      </c>
      <c r="BC4" s="127" t="s">
        <v>96</v>
      </c>
      <c r="BD4" s="127" t="s">
        <v>89</v>
      </c>
    </row>
    <row r="5" s="1" customFormat="1" ht="6.96" customHeight="1">
      <c r="B5" s="23"/>
      <c r="L5" s="23"/>
      <c r="AZ5" s="127" t="s">
        <v>97</v>
      </c>
      <c r="BA5" s="127" t="s">
        <v>98</v>
      </c>
      <c r="BB5" s="127" t="s">
        <v>87</v>
      </c>
      <c r="BC5" s="127" t="s">
        <v>99</v>
      </c>
      <c r="BD5" s="127" t="s">
        <v>89</v>
      </c>
    </row>
    <row r="6" s="1" customFormat="1" ht="12" customHeight="1">
      <c r="B6" s="23"/>
      <c r="D6" s="132" t="s">
        <v>16</v>
      </c>
      <c r="L6" s="23"/>
      <c r="AZ6" s="127" t="s">
        <v>100</v>
      </c>
      <c r="BA6" s="127" t="s">
        <v>101</v>
      </c>
      <c r="BB6" s="127" t="s">
        <v>87</v>
      </c>
      <c r="BC6" s="127" t="s">
        <v>102</v>
      </c>
      <c r="BD6" s="127" t="s">
        <v>89</v>
      </c>
    </row>
    <row r="7" s="1" customFormat="1" ht="16.5" customHeight="1">
      <c r="B7" s="23"/>
      <c r="E7" s="133" t="str">
        <f>'Rekapitulace stavby'!K6</f>
        <v>ZŠ Wagnerovo náměstí, Beroun</v>
      </c>
      <c r="F7" s="132"/>
      <c r="G7" s="132"/>
      <c r="H7" s="132"/>
      <c r="L7" s="23"/>
      <c r="AZ7" s="127" t="s">
        <v>103</v>
      </c>
      <c r="BA7" s="127" t="s">
        <v>104</v>
      </c>
      <c r="BB7" s="127" t="s">
        <v>87</v>
      </c>
      <c r="BC7" s="127" t="s">
        <v>105</v>
      </c>
      <c r="BD7" s="127" t="s">
        <v>89</v>
      </c>
    </row>
    <row r="8" s="2" customFormat="1" ht="12" customHeight="1">
      <c r="A8" s="41"/>
      <c r="B8" s="47"/>
      <c r="C8" s="41"/>
      <c r="D8" s="132" t="s">
        <v>106</v>
      </c>
      <c r="E8" s="41"/>
      <c r="F8" s="41"/>
      <c r="G8" s="41"/>
      <c r="H8" s="41"/>
      <c r="I8" s="41"/>
      <c r="J8" s="41"/>
      <c r="K8" s="41"/>
      <c r="L8" s="134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Z8" s="127" t="s">
        <v>107</v>
      </c>
      <c r="BA8" s="127" t="s">
        <v>108</v>
      </c>
      <c r="BB8" s="127" t="s">
        <v>87</v>
      </c>
      <c r="BC8" s="127" t="s">
        <v>109</v>
      </c>
      <c r="BD8" s="127" t="s">
        <v>89</v>
      </c>
    </row>
    <row r="9" s="2" customFormat="1" ht="30" customHeight="1">
      <c r="A9" s="41"/>
      <c r="B9" s="47"/>
      <c r="C9" s="41"/>
      <c r="D9" s="41"/>
      <c r="E9" s="135" t="s">
        <v>110</v>
      </c>
      <c r="F9" s="41"/>
      <c r="G9" s="41"/>
      <c r="H9" s="41"/>
      <c r="I9" s="41"/>
      <c r="J9" s="41"/>
      <c r="K9" s="41"/>
      <c r="L9" s="134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Z9" s="127" t="s">
        <v>111</v>
      </c>
      <c r="BA9" s="127" t="s">
        <v>112</v>
      </c>
      <c r="BB9" s="127" t="s">
        <v>87</v>
      </c>
      <c r="BC9" s="127" t="s">
        <v>113</v>
      </c>
      <c r="BD9" s="127" t="s">
        <v>89</v>
      </c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4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Z10" s="127" t="s">
        <v>114</v>
      </c>
      <c r="BA10" s="127" t="s">
        <v>115</v>
      </c>
      <c r="BB10" s="127" t="s">
        <v>87</v>
      </c>
      <c r="BC10" s="127" t="s">
        <v>116</v>
      </c>
      <c r="BD10" s="127" t="s">
        <v>89</v>
      </c>
    </row>
    <row r="11" s="2" customFormat="1" ht="12" customHeight="1">
      <c r="A11" s="41"/>
      <c r="B11" s="47"/>
      <c r="C11" s="41"/>
      <c r="D11" s="132" t="s">
        <v>18</v>
      </c>
      <c r="E11" s="41"/>
      <c r="F11" s="136" t="s">
        <v>19</v>
      </c>
      <c r="G11" s="41"/>
      <c r="H11" s="41"/>
      <c r="I11" s="132" t="s">
        <v>20</v>
      </c>
      <c r="J11" s="136" t="s">
        <v>19</v>
      </c>
      <c r="K11" s="41"/>
      <c r="L11" s="134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Z11" s="127" t="s">
        <v>117</v>
      </c>
      <c r="BA11" s="127" t="s">
        <v>118</v>
      </c>
      <c r="BB11" s="127" t="s">
        <v>87</v>
      </c>
      <c r="BC11" s="127" t="s">
        <v>119</v>
      </c>
      <c r="BD11" s="127" t="s">
        <v>89</v>
      </c>
    </row>
    <row r="12" s="2" customFormat="1" ht="12" customHeight="1">
      <c r="A12" s="41"/>
      <c r="B12" s="47"/>
      <c r="C12" s="41"/>
      <c r="D12" s="132" t="s">
        <v>21</v>
      </c>
      <c r="E12" s="41"/>
      <c r="F12" s="136" t="s">
        <v>22</v>
      </c>
      <c r="G12" s="41"/>
      <c r="H12" s="41"/>
      <c r="I12" s="132" t="s">
        <v>23</v>
      </c>
      <c r="J12" s="137" t="str">
        <f>'Rekapitulace stavby'!AN8</f>
        <v>24. 2. 2026</v>
      </c>
      <c r="K12" s="41"/>
      <c r="L12" s="134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Z12" s="127" t="s">
        <v>120</v>
      </c>
      <c r="BA12" s="127" t="s">
        <v>121</v>
      </c>
      <c r="BB12" s="127" t="s">
        <v>87</v>
      </c>
      <c r="BC12" s="127" t="s">
        <v>122</v>
      </c>
      <c r="BD12" s="127" t="s">
        <v>89</v>
      </c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4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Z13" s="127" t="s">
        <v>123</v>
      </c>
      <c r="BA13" s="127" t="s">
        <v>124</v>
      </c>
      <c r="BB13" s="127" t="s">
        <v>125</v>
      </c>
      <c r="BC13" s="127" t="s">
        <v>126</v>
      </c>
      <c r="BD13" s="127" t="s">
        <v>89</v>
      </c>
    </row>
    <row r="14" s="2" customFormat="1" ht="12" customHeight="1">
      <c r="A14" s="41"/>
      <c r="B14" s="47"/>
      <c r="C14" s="41"/>
      <c r="D14" s="132" t="s">
        <v>25</v>
      </c>
      <c r="E14" s="41"/>
      <c r="F14" s="41"/>
      <c r="G14" s="41"/>
      <c r="H14" s="41"/>
      <c r="I14" s="132" t="s">
        <v>26</v>
      </c>
      <c r="J14" s="136" t="s">
        <v>27</v>
      </c>
      <c r="K14" s="41"/>
      <c r="L14" s="134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Z14" s="127" t="s">
        <v>127</v>
      </c>
      <c r="BA14" s="127" t="s">
        <v>128</v>
      </c>
      <c r="BB14" s="127" t="s">
        <v>87</v>
      </c>
      <c r="BC14" s="127" t="s">
        <v>129</v>
      </c>
      <c r="BD14" s="127" t="s">
        <v>89</v>
      </c>
    </row>
    <row r="15" s="2" customFormat="1" ht="18" customHeight="1">
      <c r="A15" s="41"/>
      <c r="B15" s="47"/>
      <c r="C15" s="41"/>
      <c r="D15" s="41"/>
      <c r="E15" s="136" t="s">
        <v>28</v>
      </c>
      <c r="F15" s="41"/>
      <c r="G15" s="41"/>
      <c r="H15" s="41"/>
      <c r="I15" s="132" t="s">
        <v>29</v>
      </c>
      <c r="J15" s="136" t="s">
        <v>19</v>
      </c>
      <c r="K15" s="41"/>
      <c r="L15" s="134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Z15" s="127" t="s">
        <v>130</v>
      </c>
      <c r="BA15" s="127" t="s">
        <v>131</v>
      </c>
      <c r="BB15" s="127" t="s">
        <v>125</v>
      </c>
      <c r="BC15" s="127" t="s">
        <v>132</v>
      </c>
      <c r="BD15" s="127" t="s">
        <v>89</v>
      </c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4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Z16" s="127" t="s">
        <v>133</v>
      </c>
      <c r="BA16" s="127" t="s">
        <v>134</v>
      </c>
      <c r="BB16" s="127" t="s">
        <v>87</v>
      </c>
      <c r="BC16" s="127" t="s">
        <v>135</v>
      </c>
      <c r="BD16" s="127" t="s">
        <v>89</v>
      </c>
    </row>
    <row r="17" s="2" customFormat="1" ht="12" customHeight="1">
      <c r="A17" s="41"/>
      <c r="B17" s="47"/>
      <c r="C17" s="41"/>
      <c r="D17" s="132" t="s">
        <v>30</v>
      </c>
      <c r="E17" s="41"/>
      <c r="F17" s="41"/>
      <c r="G17" s="41"/>
      <c r="H17" s="41"/>
      <c r="I17" s="132" t="s">
        <v>26</v>
      </c>
      <c r="J17" s="36" t="str">
        <f>'Rekapitulace stavby'!AN13</f>
        <v>Vyplň údaj</v>
      </c>
      <c r="K17" s="41"/>
      <c r="L17" s="134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Z17" s="127" t="s">
        <v>136</v>
      </c>
      <c r="BA17" s="127" t="s">
        <v>137</v>
      </c>
      <c r="BB17" s="127" t="s">
        <v>87</v>
      </c>
      <c r="BC17" s="127" t="s">
        <v>138</v>
      </c>
      <c r="BD17" s="127" t="s">
        <v>89</v>
      </c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32" t="s">
        <v>29</v>
      </c>
      <c r="J18" s="36" t="str">
        <f>'Rekapitulace stavby'!AN14</f>
        <v>Vyplň údaj</v>
      </c>
      <c r="K18" s="41"/>
      <c r="L18" s="134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Z18" s="127" t="s">
        <v>139</v>
      </c>
      <c r="BA18" s="127" t="s">
        <v>140</v>
      </c>
      <c r="BB18" s="127" t="s">
        <v>87</v>
      </c>
      <c r="BC18" s="127" t="s">
        <v>141</v>
      </c>
      <c r="BD18" s="127" t="s">
        <v>89</v>
      </c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4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Z19" s="127" t="s">
        <v>142</v>
      </c>
      <c r="BA19" s="127" t="s">
        <v>143</v>
      </c>
      <c r="BB19" s="127" t="s">
        <v>87</v>
      </c>
      <c r="BC19" s="127" t="s">
        <v>144</v>
      </c>
      <c r="BD19" s="127" t="s">
        <v>89</v>
      </c>
    </row>
    <row r="20" s="2" customFormat="1" ht="12" customHeight="1">
      <c r="A20" s="41"/>
      <c r="B20" s="47"/>
      <c r="C20" s="41"/>
      <c r="D20" s="132" t="s">
        <v>32</v>
      </c>
      <c r="E20" s="41"/>
      <c r="F20" s="41"/>
      <c r="G20" s="41"/>
      <c r="H20" s="41"/>
      <c r="I20" s="132" t="s">
        <v>26</v>
      </c>
      <c r="J20" s="136" t="s">
        <v>33</v>
      </c>
      <c r="K20" s="41"/>
      <c r="L20" s="134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Z20" s="127" t="s">
        <v>145</v>
      </c>
      <c r="BA20" s="127" t="s">
        <v>146</v>
      </c>
      <c r="BB20" s="127" t="s">
        <v>87</v>
      </c>
      <c r="BC20" s="127" t="s">
        <v>147</v>
      </c>
      <c r="BD20" s="127" t="s">
        <v>89</v>
      </c>
    </row>
    <row r="21" s="2" customFormat="1" ht="18" customHeight="1">
      <c r="A21" s="41"/>
      <c r="B21" s="47"/>
      <c r="C21" s="41"/>
      <c r="D21" s="41"/>
      <c r="E21" s="136" t="s">
        <v>34</v>
      </c>
      <c r="F21" s="41"/>
      <c r="G21" s="41"/>
      <c r="H21" s="41"/>
      <c r="I21" s="132" t="s">
        <v>29</v>
      </c>
      <c r="J21" s="136" t="s">
        <v>19</v>
      </c>
      <c r="K21" s="41"/>
      <c r="L21" s="134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Z21" s="127" t="s">
        <v>148</v>
      </c>
      <c r="BA21" s="127" t="s">
        <v>149</v>
      </c>
      <c r="BB21" s="127" t="s">
        <v>87</v>
      </c>
      <c r="BC21" s="127" t="s">
        <v>150</v>
      </c>
      <c r="BD21" s="127" t="s">
        <v>89</v>
      </c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4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Z22" s="127" t="s">
        <v>151</v>
      </c>
      <c r="BA22" s="127" t="s">
        <v>152</v>
      </c>
      <c r="BB22" s="127" t="s">
        <v>87</v>
      </c>
      <c r="BC22" s="127" t="s">
        <v>153</v>
      </c>
      <c r="BD22" s="127" t="s">
        <v>89</v>
      </c>
    </row>
    <row r="23" s="2" customFormat="1" ht="12" customHeight="1">
      <c r="A23" s="41"/>
      <c r="B23" s="47"/>
      <c r="C23" s="41"/>
      <c r="D23" s="132" t="s">
        <v>36</v>
      </c>
      <c r="E23" s="41"/>
      <c r="F23" s="41"/>
      <c r="G23" s="41"/>
      <c r="H23" s="41"/>
      <c r="I23" s="132" t="s">
        <v>26</v>
      </c>
      <c r="J23" s="136" t="s">
        <v>19</v>
      </c>
      <c r="K23" s="41"/>
      <c r="L23" s="134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Z23" s="127" t="s">
        <v>154</v>
      </c>
      <c r="BA23" s="127" t="s">
        <v>128</v>
      </c>
      <c r="BB23" s="127" t="s">
        <v>87</v>
      </c>
      <c r="BC23" s="127" t="s">
        <v>155</v>
      </c>
      <c r="BD23" s="127" t="s">
        <v>89</v>
      </c>
    </row>
    <row r="24" s="2" customFormat="1" ht="18" customHeight="1">
      <c r="A24" s="41"/>
      <c r="B24" s="47"/>
      <c r="C24" s="41"/>
      <c r="D24" s="41"/>
      <c r="E24" s="136" t="s">
        <v>37</v>
      </c>
      <c r="F24" s="41"/>
      <c r="G24" s="41"/>
      <c r="H24" s="41"/>
      <c r="I24" s="132" t="s">
        <v>29</v>
      </c>
      <c r="J24" s="136" t="s">
        <v>19</v>
      </c>
      <c r="K24" s="41"/>
      <c r="L24" s="134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Z24" s="127" t="s">
        <v>156</v>
      </c>
      <c r="BA24" s="127" t="s">
        <v>137</v>
      </c>
      <c r="BB24" s="127" t="s">
        <v>87</v>
      </c>
      <c r="BC24" s="127" t="s">
        <v>157</v>
      </c>
      <c r="BD24" s="127" t="s">
        <v>89</v>
      </c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4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Z25" s="127" t="s">
        <v>158</v>
      </c>
      <c r="BA25" s="127" t="s">
        <v>159</v>
      </c>
      <c r="BB25" s="127" t="s">
        <v>87</v>
      </c>
      <c r="BC25" s="127" t="s">
        <v>160</v>
      </c>
      <c r="BD25" s="127" t="s">
        <v>89</v>
      </c>
    </row>
    <row r="26" s="2" customFormat="1" ht="12" customHeight="1">
      <c r="A26" s="41"/>
      <c r="B26" s="47"/>
      <c r="C26" s="41"/>
      <c r="D26" s="132" t="s">
        <v>38</v>
      </c>
      <c r="E26" s="41"/>
      <c r="F26" s="41"/>
      <c r="G26" s="41"/>
      <c r="H26" s="41"/>
      <c r="I26" s="41"/>
      <c r="J26" s="41"/>
      <c r="K26" s="41"/>
      <c r="L26" s="134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Z26" s="127" t="s">
        <v>161</v>
      </c>
      <c r="BA26" s="127" t="s">
        <v>143</v>
      </c>
      <c r="BB26" s="127" t="s">
        <v>87</v>
      </c>
      <c r="BC26" s="127" t="s">
        <v>162</v>
      </c>
      <c r="BD26" s="127" t="s">
        <v>89</v>
      </c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Z27" s="142" t="s">
        <v>163</v>
      </c>
      <c r="BA27" s="142" t="s">
        <v>146</v>
      </c>
      <c r="BB27" s="142" t="s">
        <v>87</v>
      </c>
      <c r="BC27" s="142" t="s">
        <v>164</v>
      </c>
      <c r="BD27" s="142" t="s">
        <v>89</v>
      </c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4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Z28" s="127" t="s">
        <v>165</v>
      </c>
      <c r="BA28" s="127" t="s">
        <v>149</v>
      </c>
      <c r="BB28" s="127" t="s">
        <v>87</v>
      </c>
      <c r="BC28" s="127" t="s">
        <v>166</v>
      </c>
      <c r="BD28" s="127" t="s">
        <v>89</v>
      </c>
    </row>
    <row r="29" s="2" customFormat="1" ht="6.96" customHeight="1">
      <c r="A29" s="41"/>
      <c r="B29" s="47"/>
      <c r="C29" s="41"/>
      <c r="D29" s="143"/>
      <c r="E29" s="143"/>
      <c r="F29" s="143"/>
      <c r="G29" s="143"/>
      <c r="H29" s="143"/>
      <c r="I29" s="143"/>
      <c r="J29" s="143"/>
      <c r="K29" s="143"/>
      <c r="L29" s="134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4" t="s">
        <v>40</v>
      </c>
      <c r="E30" s="41"/>
      <c r="F30" s="41"/>
      <c r="G30" s="41"/>
      <c r="H30" s="41"/>
      <c r="I30" s="41"/>
      <c r="J30" s="145">
        <f>ROUND(J109, 2)</f>
        <v>0</v>
      </c>
      <c r="K30" s="41"/>
      <c r="L30" s="134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3"/>
      <c r="E31" s="143"/>
      <c r="F31" s="143"/>
      <c r="G31" s="143"/>
      <c r="H31" s="143"/>
      <c r="I31" s="143"/>
      <c r="J31" s="143"/>
      <c r="K31" s="143"/>
      <c r="L31" s="134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6" t="s">
        <v>42</v>
      </c>
      <c r="G32" s="41"/>
      <c r="H32" s="41"/>
      <c r="I32" s="146" t="s">
        <v>41</v>
      </c>
      <c r="J32" s="146" t="s">
        <v>43</v>
      </c>
      <c r="K32" s="41"/>
      <c r="L32" s="134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7" t="s">
        <v>44</v>
      </c>
      <c r="E33" s="132" t="s">
        <v>45</v>
      </c>
      <c r="F33" s="148">
        <f>ROUND((SUM(BE109:BE1378)),  2)</f>
        <v>0</v>
      </c>
      <c r="G33" s="41"/>
      <c r="H33" s="41"/>
      <c r="I33" s="149">
        <v>0.20999999999999999</v>
      </c>
      <c r="J33" s="148">
        <f>ROUND(((SUM(BE109:BE1378))*I33),  2)</f>
        <v>0</v>
      </c>
      <c r="K33" s="41"/>
      <c r="L33" s="134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2" t="s">
        <v>46</v>
      </c>
      <c r="F34" s="148">
        <f>ROUND((SUM(BF109:BF1378)),  2)</f>
        <v>0</v>
      </c>
      <c r="G34" s="41"/>
      <c r="H34" s="41"/>
      <c r="I34" s="149">
        <v>0.12</v>
      </c>
      <c r="J34" s="148">
        <f>ROUND(((SUM(BF109:BF1378))*I34),  2)</f>
        <v>0</v>
      </c>
      <c r="K34" s="41"/>
      <c r="L34" s="134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2" t="s">
        <v>47</v>
      </c>
      <c r="F35" s="148">
        <f>ROUND((SUM(BG109:BG1378)),  2)</f>
        <v>0</v>
      </c>
      <c r="G35" s="41"/>
      <c r="H35" s="41"/>
      <c r="I35" s="149">
        <v>0.20999999999999999</v>
      </c>
      <c r="J35" s="148">
        <f>0</f>
        <v>0</v>
      </c>
      <c r="K35" s="41"/>
      <c r="L35" s="134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2" t="s">
        <v>48</v>
      </c>
      <c r="F36" s="148">
        <f>ROUND((SUM(BH109:BH1378)),  2)</f>
        <v>0</v>
      </c>
      <c r="G36" s="41"/>
      <c r="H36" s="41"/>
      <c r="I36" s="149">
        <v>0.12</v>
      </c>
      <c r="J36" s="148">
        <f>0</f>
        <v>0</v>
      </c>
      <c r="K36" s="41"/>
      <c r="L36" s="134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2" t="s">
        <v>49</v>
      </c>
      <c r="F37" s="148">
        <f>ROUND((SUM(BI109:BI1378)),  2)</f>
        <v>0</v>
      </c>
      <c r="G37" s="41"/>
      <c r="H37" s="41"/>
      <c r="I37" s="149">
        <v>0</v>
      </c>
      <c r="J37" s="148">
        <f>0</f>
        <v>0</v>
      </c>
      <c r="K37" s="41"/>
      <c r="L37" s="134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4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4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4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4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167</v>
      </c>
      <c r="D45" s="43"/>
      <c r="E45" s="43"/>
      <c r="F45" s="43"/>
      <c r="G45" s="43"/>
      <c r="H45" s="43"/>
      <c r="I45" s="43"/>
      <c r="J45" s="43"/>
      <c r="K45" s="43"/>
      <c r="L45" s="134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4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4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1" t="str">
        <f>E7</f>
        <v>ZŠ Wagnerovo náměstí, Beroun</v>
      </c>
      <c r="F48" s="35"/>
      <c r="G48" s="35"/>
      <c r="H48" s="35"/>
      <c r="I48" s="43"/>
      <c r="J48" s="43"/>
      <c r="K48" s="43"/>
      <c r="L48" s="134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106</v>
      </c>
      <c r="D49" s="43"/>
      <c r="E49" s="43"/>
      <c r="F49" s="43"/>
      <c r="G49" s="43"/>
      <c r="H49" s="43"/>
      <c r="I49" s="43"/>
      <c r="J49" s="43"/>
      <c r="K49" s="43"/>
      <c r="L49" s="134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30" customHeight="1">
      <c r="A50" s="41"/>
      <c r="B50" s="42"/>
      <c r="C50" s="43"/>
      <c r="D50" s="43"/>
      <c r="E50" s="72" t="str">
        <f>E9</f>
        <v>01 - Renovace historické čelní fasády hlavní budovy, zateplení</v>
      </c>
      <c r="F50" s="43"/>
      <c r="G50" s="43"/>
      <c r="H50" s="43"/>
      <c r="I50" s="43"/>
      <c r="J50" s="43"/>
      <c r="K50" s="43"/>
      <c r="L50" s="134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4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Wagnerovo nám. 458/7, 26601 Beroun-Město</v>
      </c>
      <c r="G52" s="43"/>
      <c r="H52" s="43"/>
      <c r="I52" s="35" t="s">
        <v>23</v>
      </c>
      <c r="J52" s="75" t="str">
        <f>IF(J12="","",J12)</f>
        <v>24. 2. 2026</v>
      </c>
      <c r="K52" s="43"/>
      <c r="L52" s="134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4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Městský úřad Beroun</v>
      </c>
      <c r="G54" s="43"/>
      <c r="H54" s="43"/>
      <c r="I54" s="35" t="s">
        <v>32</v>
      </c>
      <c r="J54" s="39" t="str">
        <f>E21</f>
        <v>AP STUDIO s.r.o.</v>
      </c>
      <c r="K54" s="43"/>
      <c r="L54" s="134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Kateřina Bačová</v>
      </c>
      <c r="K55" s="43"/>
      <c r="L55" s="134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4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2" t="s">
        <v>168</v>
      </c>
      <c r="D57" s="163"/>
      <c r="E57" s="163"/>
      <c r="F57" s="163"/>
      <c r="G57" s="163"/>
      <c r="H57" s="163"/>
      <c r="I57" s="163"/>
      <c r="J57" s="164" t="s">
        <v>169</v>
      </c>
      <c r="K57" s="163"/>
      <c r="L57" s="134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4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5" t="s">
        <v>72</v>
      </c>
      <c r="D59" s="43"/>
      <c r="E59" s="43"/>
      <c r="F59" s="43"/>
      <c r="G59" s="43"/>
      <c r="H59" s="43"/>
      <c r="I59" s="43"/>
      <c r="J59" s="105">
        <f>J109</f>
        <v>0</v>
      </c>
      <c r="K59" s="43"/>
      <c r="L59" s="134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170</v>
      </c>
    </row>
    <row r="60" s="9" customFormat="1" ht="24.96" customHeight="1">
      <c r="A60" s="9"/>
      <c r="B60" s="166"/>
      <c r="C60" s="167"/>
      <c r="D60" s="168" t="s">
        <v>171</v>
      </c>
      <c r="E60" s="169"/>
      <c r="F60" s="169"/>
      <c r="G60" s="169"/>
      <c r="H60" s="169"/>
      <c r="I60" s="169"/>
      <c r="J60" s="170">
        <f>J110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172</v>
      </c>
      <c r="E61" s="175"/>
      <c r="F61" s="175"/>
      <c r="G61" s="175"/>
      <c r="H61" s="175"/>
      <c r="I61" s="175"/>
      <c r="J61" s="176">
        <f>J111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173</v>
      </c>
      <c r="E62" s="175"/>
      <c r="F62" s="175"/>
      <c r="G62" s="175"/>
      <c r="H62" s="175"/>
      <c r="I62" s="175"/>
      <c r="J62" s="176">
        <f>J125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174</v>
      </c>
      <c r="E63" s="175"/>
      <c r="F63" s="175"/>
      <c r="G63" s="175"/>
      <c r="H63" s="175"/>
      <c r="I63" s="175"/>
      <c r="J63" s="176">
        <f>J130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175</v>
      </c>
      <c r="E64" s="175"/>
      <c r="F64" s="175"/>
      <c r="G64" s="175"/>
      <c r="H64" s="175"/>
      <c r="I64" s="175"/>
      <c r="J64" s="176">
        <f>J136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176</v>
      </c>
      <c r="E65" s="175"/>
      <c r="F65" s="175"/>
      <c r="G65" s="175"/>
      <c r="H65" s="175"/>
      <c r="I65" s="175"/>
      <c r="J65" s="176">
        <f>J151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177</v>
      </c>
      <c r="E66" s="175"/>
      <c r="F66" s="175"/>
      <c r="G66" s="175"/>
      <c r="H66" s="175"/>
      <c r="I66" s="175"/>
      <c r="J66" s="176">
        <f>J155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72"/>
      <c r="C67" s="173"/>
      <c r="D67" s="174" t="s">
        <v>178</v>
      </c>
      <c r="E67" s="175"/>
      <c r="F67" s="175"/>
      <c r="G67" s="175"/>
      <c r="H67" s="175"/>
      <c r="I67" s="175"/>
      <c r="J67" s="176">
        <f>J156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72"/>
      <c r="C68" s="173"/>
      <c r="D68" s="174" t="s">
        <v>179</v>
      </c>
      <c r="E68" s="175"/>
      <c r="F68" s="175"/>
      <c r="G68" s="175"/>
      <c r="H68" s="175"/>
      <c r="I68" s="175"/>
      <c r="J68" s="176">
        <f>J204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72"/>
      <c r="C69" s="173"/>
      <c r="D69" s="174" t="s">
        <v>180</v>
      </c>
      <c r="E69" s="175"/>
      <c r="F69" s="175"/>
      <c r="G69" s="175"/>
      <c r="H69" s="175"/>
      <c r="I69" s="175"/>
      <c r="J69" s="176">
        <f>J519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2"/>
      <c r="C70" s="173"/>
      <c r="D70" s="174" t="s">
        <v>181</v>
      </c>
      <c r="E70" s="175"/>
      <c r="F70" s="175"/>
      <c r="G70" s="175"/>
      <c r="H70" s="175"/>
      <c r="I70" s="175"/>
      <c r="J70" s="176">
        <f>J641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2"/>
      <c r="C71" s="173"/>
      <c r="D71" s="174" t="s">
        <v>182</v>
      </c>
      <c r="E71" s="175"/>
      <c r="F71" s="175"/>
      <c r="G71" s="175"/>
      <c r="H71" s="175"/>
      <c r="I71" s="175"/>
      <c r="J71" s="176">
        <f>J648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2"/>
      <c r="C72" s="173"/>
      <c r="D72" s="174" t="s">
        <v>183</v>
      </c>
      <c r="E72" s="175"/>
      <c r="F72" s="175"/>
      <c r="G72" s="175"/>
      <c r="H72" s="175"/>
      <c r="I72" s="175"/>
      <c r="J72" s="176">
        <f>J695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2"/>
      <c r="C73" s="173"/>
      <c r="D73" s="174" t="s">
        <v>184</v>
      </c>
      <c r="E73" s="175"/>
      <c r="F73" s="175"/>
      <c r="G73" s="175"/>
      <c r="H73" s="175"/>
      <c r="I73" s="175"/>
      <c r="J73" s="176">
        <f>J726</f>
        <v>0</v>
      </c>
      <c r="K73" s="173"/>
      <c r="L73" s="17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2"/>
      <c r="C74" s="173"/>
      <c r="D74" s="174" t="s">
        <v>185</v>
      </c>
      <c r="E74" s="175"/>
      <c r="F74" s="175"/>
      <c r="G74" s="175"/>
      <c r="H74" s="175"/>
      <c r="I74" s="175"/>
      <c r="J74" s="176">
        <f>J729</f>
        <v>0</v>
      </c>
      <c r="K74" s="173"/>
      <c r="L74" s="17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2"/>
      <c r="C75" s="173"/>
      <c r="D75" s="174" t="s">
        <v>186</v>
      </c>
      <c r="E75" s="175"/>
      <c r="F75" s="175"/>
      <c r="G75" s="175"/>
      <c r="H75" s="175"/>
      <c r="I75" s="175"/>
      <c r="J75" s="176">
        <f>J764</f>
        <v>0</v>
      </c>
      <c r="K75" s="173"/>
      <c r="L75" s="17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66"/>
      <c r="C76" s="167"/>
      <c r="D76" s="168" t="s">
        <v>187</v>
      </c>
      <c r="E76" s="169"/>
      <c r="F76" s="169"/>
      <c r="G76" s="169"/>
      <c r="H76" s="169"/>
      <c r="I76" s="169"/>
      <c r="J76" s="170">
        <f>J767</f>
        <v>0</v>
      </c>
      <c r="K76" s="167"/>
      <c r="L76" s="171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10" customFormat="1" ht="19.92" customHeight="1">
      <c r="A77" s="10"/>
      <c r="B77" s="172"/>
      <c r="C77" s="173"/>
      <c r="D77" s="174" t="s">
        <v>188</v>
      </c>
      <c r="E77" s="175"/>
      <c r="F77" s="175"/>
      <c r="G77" s="175"/>
      <c r="H77" s="175"/>
      <c r="I77" s="175"/>
      <c r="J77" s="176">
        <f>J768</f>
        <v>0</v>
      </c>
      <c r="K77" s="173"/>
      <c r="L77" s="17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2"/>
      <c r="C78" s="173"/>
      <c r="D78" s="174" t="s">
        <v>189</v>
      </c>
      <c r="E78" s="175"/>
      <c r="F78" s="175"/>
      <c r="G78" s="175"/>
      <c r="H78" s="175"/>
      <c r="I78" s="175"/>
      <c r="J78" s="176">
        <f>J842</f>
        <v>0</v>
      </c>
      <c r="K78" s="173"/>
      <c r="L78" s="17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2"/>
      <c r="C79" s="173"/>
      <c r="D79" s="174" t="s">
        <v>190</v>
      </c>
      <c r="E79" s="175"/>
      <c r="F79" s="175"/>
      <c r="G79" s="175"/>
      <c r="H79" s="175"/>
      <c r="I79" s="175"/>
      <c r="J79" s="176">
        <f>J861</f>
        <v>0</v>
      </c>
      <c r="K79" s="173"/>
      <c r="L79" s="17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2"/>
      <c r="C80" s="173"/>
      <c r="D80" s="174" t="s">
        <v>191</v>
      </c>
      <c r="E80" s="175"/>
      <c r="F80" s="175"/>
      <c r="G80" s="175"/>
      <c r="H80" s="175"/>
      <c r="I80" s="175"/>
      <c r="J80" s="176">
        <f>J867</f>
        <v>0</v>
      </c>
      <c r="K80" s="173"/>
      <c r="L80" s="17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2"/>
      <c r="C81" s="173"/>
      <c r="D81" s="174" t="s">
        <v>192</v>
      </c>
      <c r="E81" s="175"/>
      <c r="F81" s="175"/>
      <c r="G81" s="175"/>
      <c r="H81" s="175"/>
      <c r="I81" s="175"/>
      <c r="J81" s="176">
        <f>J901</f>
        <v>0</v>
      </c>
      <c r="K81" s="173"/>
      <c r="L81" s="17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2"/>
      <c r="C82" s="173"/>
      <c r="D82" s="174" t="s">
        <v>193</v>
      </c>
      <c r="E82" s="175"/>
      <c r="F82" s="175"/>
      <c r="G82" s="175"/>
      <c r="H82" s="175"/>
      <c r="I82" s="175"/>
      <c r="J82" s="176">
        <f>J918</f>
        <v>0</v>
      </c>
      <c r="K82" s="173"/>
      <c r="L82" s="177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2"/>
      <c r="C83" s="173"/>
      <c r="D83" s="174" t="s">
        <v>194</v>
      </c>
      <c r="E83" s="175"/>
      <c r="F83" s="175"/>
      <c r="G83" s="175"/>
      <c r="H83" s="175"/>
      <c r="I83" s="175"/>
      <c r="J83" s="176">
        <f>J1040</f>
        <v>0</v>
      </c>
      <c r="K83" s="173"/>
      <c r="L83" s="177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2"/>
      <c r="C84" s="173"/>
      <c r="D84" s="174" t="s">
        <v>195</v>
      </c>
      <c r="E84" s="175"/>
      <c r="F84" s="175"/>
      <c r="G84" s="175"/>
      <c r="H84" s="175"/>
      <c r="I84" s="175"/>
      <c r="J84" s="176">
        <f>J1110</f>
        <v>0</v>
      </c>
      <c r="K84" s="173"/>
      <c r="L84" s="177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72"/>
      <c r="C85" s="173"/>
      <c r="D85" s="174" t="s">
        <v>196</v>
      </c>
      <c r="E85" s="175"/>
      <c r="F85" s="175"/>
      <c r="G85" s="175"/>
      <c r="H85" s="175"/>
      <c r="I85" s="175"/>
      <c r="J85" s="176">
        <f>J1131</f>
        <v>0</v>
      </c>
      <c r="K85" s="173"/>
      <c r="L85" s="177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72"/>
      <c r="C86" s="173"/>
      <c r="D86" s="174" t="s">
        <v>197</v>
      </c>
      <c r="E86" s="175"/>
      <c r="F86" s="175"/>
      <c r="G86" s="175"/>
      <c r="H86" s="175"/>
      <c r="I86" s="175"/>
      <c r="J86" s="176">
        <f>J1159</f>
        <v>0</v>
      </c>
      <c r="K86" s="173"/>
      <c r="L86" s="177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72"/>
      <c r="C87" s="173"/>
      <c r="D87" s="174" t="s">
        <v>198</v>
      </c>
      <c r="E87" s="175"/>
      <c r="F87" s="175"/>
      <c r="G87" s="175"/>
      <c r="H87" s="175"/>
      <c r="I87" s="175"/>
      <c r="J87" s="176">
        <f>J1346</f>
        <v>0</v>
      </c>
      <c r="K87" s="173"/>
      <c r="L87" s="177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9" customFormat="1" ht="24.96" customHeight="1">
      <c r="A88" s="9"/>
      <c r="B88" s="166"/>
      <c r="C88" s="167"/>
      <c r="D88" s="168" t="s">
        <v>199</v>
      </c>
      <c r="E88" s="169"/>
      <c r="F88" s="169"/>
      <c r="G88" s="169"/>
      <c r="H88" s="169"/>
      <c r="I88" s="169"/>
      <c r="J88" s="170">
        <f>J1356</f>
        <v>0</v>
      </c>
      <c r="K88" s="167"/>
      <c r="L88" s="171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="9" customFormat="1" ht="24.96" customHeight="1">
      <c r="A89" s="9"/>
      <c r="B89" s="166"/>
      <c r="C89" s="167"/>
      <c r="D89" s="168" t="s">
        <v>200</v>
      </c>
      <c r="E89" s="169"/>
      <c r="F89" s="169"/>
      <c r="G89" s="169"/>
      <c r="H89" s="169"/>
      <c r="I89" s="169"/>
      <c r="J89" s="170">
        <f>J1360</f>
        <v>0</v>
      </c>
      <c r="K89" s="167"/>
      <c r="L89" s="171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="2" customFormat="1" ht="21.84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34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62"/>
      <c r="C91" s="63"/>
      <c r="D91" s="63"/>
      <c r="E91" s="63"/>
      <c r="F91" s="63"/>
      <c r="G91" s="63"/>
      <c r="H91" s="63"/>
      <c r="I91" s="63"/>
      <c r="J91" s="63"/>
      <c r="K91" s="63"/>
      <c r="L91" s="134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5" s="2" customFormat="1" ht="6.96" customHeight="1">
      <c r="A95" s="41"/>
      <c r="B95" s="64"/>
      <c r="C95" s="65"/>
      <c r="D95" s="65"/>
      <c r="E95" s="65"/>
      <c r="F95" s="65"/>
      <c r="G95" s="65"/>
      <c r="H95" s="65"/>
      <c r="I95" s="65"/>
      <c r="J95" s="65"/>
      <c r="K95" s="65"/>
      <c r="L95" s="134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24.96" customHeight="1">
      <c r="A96" s="41"/>
      <c r="B96" s="42"/>
      <c r="C96" s="26" t="s">
        <v>201</v>
      </c>
      <c r="D96" s="43"/>
      <c r="E96" s="43"/>
      <c r="F96" s="43"/>
      <c r="G96" s="43"/>
      <c r="H96" s="43"/>
      <c r="I96" s="43"/>
      <c r="J96" s="43"/>
      <c r="K96" s="43"/>
      <c r="L96" s="134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6.96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134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12" customHeight="1">
      <c r="A98" s="41"/>
      <c r="B98" s="42"/>
      <c r="C98" s="35" t="s">
        <v>16</v>
      </c>
      <c r="D98" s="43"/>
      <c r="E98" s="43"/>
      <c r="F98" s="43"/>
      <c r="G98" s="43"/>
      <c r="H98" s="43"/>
      <c r="I98" s="43"/>
      <c r="J98" s="43"/>
      <c r="K98" s="43"/>
      <c r="L98" s="134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6.5" customHeight="1">
      <c r="A99" s="41"/>
      <c r="B99" s="42"/>
      <c r="C99" s="43"/>
      <c r="D99" s="43"/>
      <c r="E99" s="161" t="str">
        <f>E7</f>
        <v>ZŠ Wagnerovo náměstí, Beroun</v>
      </c>
      <c r="F99" s="35"/>
      <c r="G99" s="35"/>
      <c r="H99" s="35"/>
      <c r="I99" s="43"/>
      <c r="J99" s="43"/>
      <c r="K99" s="43"/>
      <c r="L99" s="134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2" customHeight="1">
      <c r="A100" s="41"/>
      <c r="B100" s="42"/>
      <c r="C100" s="35" t="s">
        <v>106</v>
      </c>
      <c r="D100" s="43"/>
      <c r="E100" s="43"/>
      <c r="F100" s="43"/>
      <c r="G100" s="43"/>
      <c r="H100" s="43"/>
      <c r="I100" s="43"/>
      <c r="J100" s="43"/>
      <c r="K100" s="43"/>
      <c r="L100" s="134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30" customHeight="1">
      <c r="A101" s="41"/>
      <c r="B101" s="42"/>
      <c r="C101" s="43"/>
      <c r="D101" s="43"/>
      <c r="E101" s="72" t="str">
        <f>E9</f>
        <v>01 - Renovace historické čelní fasády hlavní budovy, zateplení</v>
      </c>
      <c r="F101" s="43"/>
      <c r="G101" s="43"/>
      <c r="H101" s="43"/>
      <c r="I101" s="43"/>
      <c r="J101" s="43"/>
      <c r="K101" s="43"/>
      <c r="L101" s="134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6.96" customHeight="1">
      <c r="A102" s="41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134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2" customFormat="1" ht="12" customHeight="1">
      <c r="A103" s="41"/>
      <c r="B103" s="42"/>
      <c r="C103" s="35" t="s">
        <v>21</v>
      </c>
      <c r="D103" s="43"/>
      <c r="E103" s="43"/>
      <c r="F103" s="30" t="str">
        <f>F12</f>
        <v>Wagnerovo nám. 458/7, 26601 Beroun-Město</v>
      </c>
      <c r="G103" s="43"/>
      <c r="H103" s="43"/>
      <c r="I103" s="35" t="s">
        <v>23</v>
      </c>
      <c r="J103" s="75" t="str">
        <f>IF(J12="","",J12)</f>
        <v>24. 2. 2026</v>
      </c>
      <c r="K103" s="43"/>
      <c r="L103" s="134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6.96" customHeight="1">
      <c r="A104" s="41"/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134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2" customFormat="1" ht="15.15" customHeight="1">
      <c r="A105" s="41"/>
      <c r="B105" s="42"/>
      <c r="C105" s="35" t="s">
        <v>25</v>
      </c>
      <c r="D105" s="43"/>
      <c r="E105" s="43"/>
      <c r="F105" s="30" t="str">
        <f>E15</f>
        <v>Městský úřad Beroun</v>
      </c>
      <c r="G105" s="43"/>
      <c r="H105" s="43"/>
      <c r="I105" s="35" t="s">
        <v>32</v>
      </c>
      <c r="J105" s="39" t="str">
        <f>E21</f>
        <v>AP STUDIO s.r.o.</v>
      </c>
      <c r="K105" s="43"/>
      <c r="L105" s="134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="2" customFormat="1" ht="15.15" customHeight="1">
      <c r="A106" s="41"/>
      <c r="B106" s="42"/>
      <c r="C106" s="35" t="s">
        <v>30</v>
      </c>
      <c r="D106" s="43"/>
      <c r="E106" s="43"/>
      <c r="F106" s="30" t="str">
        <f>IF(E18="","",E18)</f>
        <v>Vyplň údaj</v>
      </c>
      <c r="G106" s="43"/>
      <c r="H106" s="43"/>
      <c r="I106" s="35" t="s">
        <v>36</v>
      </c>
      <c r="J106" s="39" t="str">
        <f>E24</f>
        <v>Kateřina Bačová</v>
      </c>
      <c r="K106" s="43"/>
      <c r="L106" s="134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="2" customFormat="1" ht="10.32" customHeight="1">
      <c r="A107" s="41"/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134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="11" customFormat="1" ht="29.28" customHeight="1">
      <c r="A108" s="178"/>
      <c r="B108" s="179"/>
      <c r="C108" s="180" t="s">
        <v>202</v>
      </c>
      <c r="D108" s="181" t="s">
        <v>59</v>
      </c>
      <c r="E108" s="181" t="s">
        <v>55</v>
      </c>
      <c r="F108" s="181" t="s">
        <v>56</v>
      </c>
      <c r="G108" s="181" t="s">
        <v>203</v>
      </c>
      <c r="H108" s="181" t="s">
        <v>204</v>
      </c>
      <c r="I108" s="181" t="s">
        <v>205</v>
      </c>
      <c r="J108" s="181" t="s">
        <v>169</v>
      </c>
      <c r="K108" s="182" t="s">
        <v>206</v>
      </c>
      <c r="L108" s="183"/>
      <c r="M108" s="95" t="s">
        <v>19</v>
      </c>
      <c r="N108" s="96" t="s">
        <v>44</v>
      </c>
      <c r="O108" s="96" t="s">
        <v>207</v>
      </c>
      <c r="P108" s="96" t="s">
        <v>208</v>
      </c>
      <c r="Q108" s="96" t="s">
        <v>209</v>
      </c>
      <c r="R108" s="96" t="s">
        <v>210</v>
      </c>
      <c r="S108" s="96" t="s">
        <v>211</v>
      </c>
      <c r="T108" s="97" t="s">
        <v>212</v>
      </c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</row>
    <row r="109" s="2" customFormat="1" ht="22.8" customHeight="1">
      <c r="A109" s="41"/>
      <c r="B109" s="42"/>
      <c r="C109" s="102" t="s">
        <v>213</v>
      </c>
      <c r="D109" s="43"/>
      <c r="E109" s="43"/>
      <c r="F109" s="43"/>
      <c r="G109" s="43"/>
      <c r="H109" s="43"/>
      <c r="I109" s="43"/>
      <c r="J109" s="184">
        <f>BK109</f>
        <v>0</v>
      </c>
      <c r="K109" s="43"/>
      <c r="L109" s="47"/>
      <c r="M109" s="98"/>
      <c r="N109" s="185"/>
      <c r="O109" s="99"/>
      <c r="P109" s="186">
        <f>P110+P767+P1356+P1360</f>
        <v>0</v>
      </c>
      <c r="Q109" s="99"/>
      <c r="R109" s="186">
        <f>R110+R767+R1356+R1360</f>
        <v>229.79724262999997</v>
      </c>
      <c r="S109" s="99"/>
      <c r="T109" s="187">
        <f>T110+T767+T1356+T1360</f>
        <v>256.75122477999997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73</v>
      </c>
      <c r="AU109" s="20" t="s">
        <v>170</v>
      </c>
      <c r="BK109" s="188">
        <f>BK110+BK767+BK1356+BK1360</f>
        <v>0</v>
      </c>
    </row>
    <row r="110" s="12" customFormat="1" ht="25.92" customHeight="1">
      <c r="A110" s="12"/>
      <c r="B110" s="189"/>
      <c r="C110" s="190"/>
      <c r="D110" s="191" t="s">
        <v>73</v>
      </c>
      <c r="E110" s="192" t="s">
        <v>214</v>
      </c>
      <c r="F110" s="192" t="s">
        <v>215</v>
      </c>
      <c r="G110" s="190"/>
      <c r="H110" s="190"/>
      <c r="I110" s="193"/>
      <c r="J110" s="194">
        <f>BK110</f>
        <v>0</v>
      </c>
      <c r="K110" s="190"/>
      <c r="L110" s="195"/>
      <c r="M110" s="196"/>
      <c r="N110" s="197"/>
      <c r="O110" s="197"/>
      <c r="P110" s="198">
        <f>P111+P125+P130+P136+P151+P155+P641+P648+P695+P726+P729+P764</f>
        <v>0</v>
      </c>
      <c r="Q110" s="197"/>
      <c r="R110" s="198">
        <f>R111+R125+R130+R136+R151+R155+R641+R648+R695+R726+R729+R764</f>
        <v>215.66259635999998</v>
      </c>
      <c r="S110" s="197"/>
      <c r="T110" s="199">
        <f>T111+T125+T130+T136+T151+T155+T641+T648+T695+T726+T729+T764</f>
        <v>249.31502857999999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0" t="s">
        <v>82</v>
      </c>
      <c r="AT110" s="201" t="s">
        <v>73</v>
      </c>
      <c r="AU110" s="201" t="s">
        <v>74</v>
      </c>
      <c r="AY110" s="200" t="s">
        <v>216</v>
      </c>
      <c r="BK110" s="202">
        <f>BK111+BK125+BK130+BK136+BK151+BK155+BK641+BK648+BK695+BK726+BK729+BK764</f>
        <v>0</v>
      </c>
    </row>
    <row r="111" s="12" customFormat="1" ht="22.8" customHeight="1">
      <c r="A111" s="12"/>
      <c r="B111" s="189"/>
      <c r="C111" s="190"/>
      <c r="D111" s="191" t="s">
        <v>73</v>
      </c>
      <c r="E111" s="203" t="s">
        <v>82</v>
      </c>
      <c r="F111" s="203" t="s">
        <v>217</v>
      </c>
      <c r="G111" s="190"/>
      <c r="H111" s="190"/>
      <c r="I111" s="193"/>
      <c r="J111" s="204">
        <f>BK111</f>
        <v>0</v>
      </c>
      <c r="K111" s="190"/>
      <c r="L111" s="195"/>
      <c r="M111" s="196"/>
      <c r="N111" s="197"/>
      <c r="O111" s="197"/>
      <c r="P111" s="198">
        <f>SUM(P112:P124)</f>
        <v>0</v>
      </c>
      <c r="Q111" s="197"/>
      <c r="R111" s="198">
        <f>SUM(R112:R124)</f>
        <v>0</v>
      </c>
      <c r="S111" s="197"/>
      <c r="T111" s="199">
        <f>SUM(T112:T124)</f>
        <v>0.60499999999999998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0" t="s">
        <v>82</v>
      </c>
      <c r="AT111" s="201" t="s">
        <v>73</v>
      </c>
      <c r="AU111" s="201" t="s">
        <v>82</v>
      </c>
      <c r="AY111" s="200" t="s">
        <v>216</v>
      </c>
      <c r="BK111" s="202">
        <f>SUM(BK112:BK124)</f>
        <v>0</v>
      </c>
    </row>
    <row r="112" s="2" customFormat="1" ht="49.05" customHeight="1">
      <c r="A112" s="41"/>
      <c r="B112" s="42"/>
      <c r="C112" s="205" t="s">
        <v>82</v>
      </c>
      <c r="D112" s="205" t="s">
        <v>218</v>
      </c>
      <c r="E112" s="206" t="s">
        <v>219</v>
      </c>
      <c r="F112" s="207" t="s">
        <v>220</v>
      </c>
      <c r="G112" s="208" t="s">
        <v>87</v>
      </c>
      <c r="H112" s="209">
        <v>2.75</v>
      </c>
      <c r="I112" s="210"/>
      <c r="J112" s="211">
        <f>ROUND(I112*H112,2)</f>
        <v>0</v>
      </c>
      <c r="K112" s="207" t="s">
        <v>221</v>
      </c>
      <c r="L112" s="47"/>
      <c r="M112" s="212" t="s">
        <v>19</v>
      </c>
      <c r="N112" s="213" t="s">
        <v>45</v>
      </c>
      <c r="O112" s="87"/>
      <c r="P112" s="214">
        <f>O112*H112</f>
        <v>0</v>
      </c>
      <c r="Q112" s="214">
        <v>0</v>
      </c>
      <c r="R112" s="214">
        <f>Q112*H112</f>
        <v>0</v>
      </c>
      <c r="S112" s="214">
        <v>0.22</v>
      </c>
      <c r="T112" s="215">
        <f>S112*H112</f>
        <v>0.60499999999999998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6" t="s">
        <v>222</v>
      </c>
      <c r="AT112" s="216" t="s">
        <v>218</v>
      </c>
      <c r="AU112" s="216" t="s">
        <v>84</v>
      </c>
      <c r="AY112" s="20" t="s">
        <v>216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20" t="s">
        <v>82</v>
      </c>
      <c r="BK112" s="217">
        <f>ROUND(I112*H112,2)</f>
        <v>0</v>
      </c>
      <c r="BL112" s="20" t="s">
        <v>222</v>
      </c>
      <c r="BM112" s="216" t="s">
        <v>223</v>
      </c>
    </row>
    <row r="113" s="2" customFormat="1">
      <c r="A113" s="41"/>
      <c r="B113" s="42"/>
      <c r="C113" s="43"/>
      <c r="D113" s="218" t="s">
        <v>224</v>
      </c>
      <c r="E113" s="43"/>
      <c r="F113" s="219" t="s">
        <v>225</v>
      </c>
      <c r="G113" s="43"/>
      <c r="H113" s="43"/>
      <c r="I113" s="220"/>
      <c r="J113" s="43"/>
      <c r="K113" s="43"/>
      <c r="L113" s="47"/>
      <c r="M113" s="221"/>
      <c r="N113" s="22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224</v>
      </c>
      <c r="AU113" s="20" t="s">
        <v>84</v>
      </c>
    </row>
    <row r="114" s="13" customFormat="1">
      <c r="A114" s="13"/>
      <c r="B114" s="223"/>
      <c r="C114" s="224"/>
      <c r="D114" s="225" t="s">
        <v>226</v>
      </c>
      <c r="E114" s="226" t="s">
        <v>19</v>
      </c>
      <c r="F114" s="227" t="s">
        <v>227</v>
      </c>
      <c r="G114" s="224"/>
      <c r="H114" s="228">
        <v>2.75</v>
      </c>
      <c r="I114" s="229"/>
      <c r="J114" s="224"/>
      <c r="K114" s="224"/>
      <c r="L114" s="230"/>
      <c r="M114" s="231"/>
      <c r="N114" s="232"/>
      <c r="O114" s="232"/>
      <c r="P114" s="232"/>
      <c r="Q114" s="232"/>
      <c r="R114" s="232"/>
      <c r="S114" s="232"/>
      <c r="T114" s="23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4" t="s">
        <v>226</v>
      </c>
      <c r="AU114" s="234" t="s">
        <v>84</v>
      </c>
      <c r="AV114" s="13" t="s">
        <v>84</v>
      </c>
      <c r="AW114" s="13" t="s">
        <v>35</v>
      </c>
      <c r="AX114" s="13" t="s">
        <v>82</v>
      </c>
      <c r="AY114" s="234" t="s">
        <v>216</v>
      </c>
    </row>
    <row r="115" s="2" customFormat="1" ht="16.5" customHeight="1">
      <c r="A115" s="41"/>
      <c r="B115" s="42"/>
      <c r="C115" s="205" t="s">
        <v>84</v>
      </c>
      <c r="D115" s="205" t="s">
        <v>218</v>
      </c>
      <c r="E115" s="206" t="s">
        <v>228</v>
      </c>
      <c r="F115" s="207" t="s">
        <v>229</v>
      </c>
      <c r="G115" s="208" t="s">
        <v>125</v>
      </c>
      <c r="H115" s="209">
        <v>11</v>
      </c>
      <c r="I115" s="210"/>
      <c r="J115" s="211">
        <f>ROUND(I115*H115,2)</f>
        <v>0</v>
      </c>
      <c r="K115" s="207" t="s">
        <v>19</v>
      </c>
      <c r="L115" s="47"/>
      <c r="M115" s="212" t="s">
        <v>19</v>
      </c>
      <c r="N115" s="213" t="s">
        <v>45</v>
      </c>
      <c r="O115" s="87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6" t="s">
        <v>222</v>
      </c>
      <c r="AT115" s="216" t="s">
        <v>218</v>
      </c>
      <c r="AU115" s="216" t="s">
        <v>84</v>
      </c>
      <c r="AY115" s="20" t="s">
        <v>216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20" t="s">
        <v>82</v>
      </c>
      <c r="BK115" s="217">
        <f>ROUND(I115*H115,2)</f>
        <v>0</v>
      </c>
      <c r="BL115" s="20" t="s">
        <v>222</v>
      </c>
      <c r="BM115" s="216" t="s">
        <v>230</v>
      </c>
    </row>
    <row r="116" s="13" customFormat="1">
      <c r="A116" s="13"/>
      <c r="B116" s="223"/>
      <c r="C116" s="224"/>
      <c r="D116" s="225" t="s">
        <v>226</v>
      </c>
      <c r="E116" s="226" t="s">
        <v>19</v>
      </c>
      <c r="F116" s="227" t="s">
        <v>231</v>
      </c>
      <c r="G116" s="224"/>
      <c r="H116" s="228">
        <v>11</v>
      </c>
      <c r="I116" s="229"/>
      <c r="J116" s="224"/>
      <c r="K116" s="224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226</v>
      </c>
      <c r="AU116" s="234" t="s">
        <v>84</v>
      </c>
      <c r="AV116" s="13" t="s">
        <v>84</v>
      </c>
      <c r="AW116" s="13" t="s">
        <v>35</v>
      </c>
      <c r="AX116" s="13" t="s">
        <v>82</v>
      </c>
      <c r="AY116" s="234" t="s">
        <v>216</v>
      </c>
    </row>
    <row r="117" s="2" customFormat="1" ht="62.7" customHeight="1">
      <c r="A117" s="41"/>
      <c r="B117" s="42"/>
      <c r="C117" s="205" t="s">
        <v>89</v>
      </c>
      <c r="D117" s="205" t="s">
        <v>218</v>
      </c>
      <c r="E117" s="206" t="s">
        <v>232</v>
      </c>
      <c r="F117" s="207" t="s">
        <v>233</v>
      </c>
      <c r="G117" s="208" t="s">
        <v>234</v>
      </c>
      <c r="H117" s="209">
        <v>2.1589999999999998</v>
      </c>
      <c r="I117" s="210"/>
      <c r="J117" s="211">
        <f>ROUND(I117*H117,2)</f>
        <v>0</v>
      </c>
      <c r="K117" s="207" t="s">
        <v>221</v>
      </c>
      <c r="L117" s="47"/>
      <c r="M117" s="212" t="s">
        <v>19</v>
      </c>
      <c r="N117" s="213" t="s">
        <v>45</v>
      </c>
      <c r="O117" s="87"/>
      <c r="P117" s="214">
        <f>O117*H117</f>
        <v>0</v>
      </c>
      <c r="Q117" s="214">
        <v>0</v>
      </c>
      <c r="R117" s="214">
        <f>Q117*H117</f>
        <v>0</v>
      </c>
      <c r="S117" s="214">
        <v>0</v>
      </c>
      <c r="T117" s="21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6" t="s">
        <v>235</v>
      </c>
      <c r="AT117" s="216" t="s">
        <v>218</v>
      </c>
      <c r="AU117" s="216" t="s">
        <v>84</v>
      </c>
      <c r="AY117" s="20" t="s">
        <v>216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20" t="s">
        <v>82</v>
      </c>
      <c r="BK117" s="217">
        <f>ROUND(I117*H117,2)</f>
        <v>0</v>
      </c>
      <c r="BL117" s="20" t="s">
        <v>235</v>
      </c>
      <c r="BM117" s="216" t="s">
        <v>236</v>
      </c>
    </row>
    <row r="118" s="2" customFormat="1">
      <c r="A118" s="41"/>
      <c r="B118" s="42"/>
      <c r="C118" s="43"/>
      <c r="D118" s="218" t="s">
        <v>224</v>
      </c>
      <c r="E118" s="43"/>
      <c r="F118" s="219" t="s">
        <v>237</v>
      </c>
      <c r="G118" s="43"/>
      <c r="H118" s="43"/>
      <c r="I118" s="220"/>
      <c r="J118" s="43"/>
      <c r="K118" s="43"/>
      <c r="L118" s="47"/>
      <c r="M118" s="221"/>
      <c r="N118" s="22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224</v>
      </c>
      <c r="AU118" s="20" t="s">
        <v>84</v>
      </c>
    </row>
    <row r="119" s="13" customFormat="1">
      <c r="A119" s="13"/>
      <c r="B119" s="223"/>
      <c r="C119" s="224"/>
      <c r="D119" s="225" t="s">
        <v>226</v>
      </c>
      <c r="E119" s="226" t="s">
        <v>19</v>
      </c>
      <c r="F119" s="227" t="s">
        <v>238</v>
      </c>
      <c r="G119" s="224"/>
      <c r="H119" s="228">
        <v>2.1589999999999998</v>
      </c>
      <c r="I119" s="229"/>
      <c r="J119" s="224"/>
      <c r="K119" s="224"/>
      <c r="L119" s="230"/>
      <c r="M119" s="231"/>
      <c r="N119" s="232"/>
      <c r="O119" s="232"/>
      <c r="P119" s="232"/>
      <c r="Q119" s="232"/>
      <c r="R119" s="232"/>
      <c r="S119" s="232"/>
      <c r="T119" s="23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4" t="s">
        <v>226</v>
      </c>
      <c r="AU119" s="234" t="s">
        <v>84</v>
      </c>
      <c r="AV119" s="13" t="s">
        <v>84</v>
      </c>
      <c r="AW119" s="13" t="s">
        <v>35</v>
      </c>
      <c r="AX119" s="13" t="s">
        <v>82</v>
      </c>
      <c r="AY119" s="234" t="s">
        <v>216</v>
      </c>
    </row>
    <row r="120" s="2" customFormat="1" ht="37.8" customHeight="1">
      <c r="A120" s="41"/>
      <c r="B120" s="42"/>
      <c r="C120" s="205" t="s">
        <v>222</v>
      </c>
      <c r="D120" s="205" t="s">
        <v>218</v>
      </c>
      <c r="E120" s="206" t="s">
        <v>239</v>
      </c>
      <c r="F120" s="207" t="s">
        <v>240</v>
      </c>
      <c r="G120" s="208" t="s">
        <v>234</v>
      </c>
      <c r="H120" s="209">
        <v>2.1589999999999998</v>
      </c>
      <c r="I120" s="210"/>
      <c r="J120" s="211">
        <f>ROUND(I120*H120,2)</f>
        <v>0</v>
      </c>
      <c r="K120" s="207" t="s">
        <v>221</v>
      </c>
      <c r="L120" s="47"/>
      <c r="M120" s="212" t="s">
        <v>19</v>
      </c>
      <c r="N120" s="213" t="s">
        <v>45</v>
      </c>
      <c r="O120" s="87"/>
      <c r="P120" s="214">
        <f>O120*H120</f>
        <v>0</v>
      </c>
      <c r="Q120" s="214">
        <v>0</v>
      </c>
      <c r="R120" s="214">
        <f>Q120*H120</f>
        <v>0</v>
      </c>
      <c r="S120" s="214">
        <v>0</v>
      </c>
      <c r="T120" s="21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6" t="s">
        <v>222</v>
      </c>
      <c r="AT120" s="216" t="s">
        <v>218</v>
      </c>
      <c r="AU120" s="216" t="s">
        <v>84</v>
      </c>
      <c r="AY120" s="20" t="s">
        <v>216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20" t="s">
        <v>82</v>
      </c>
      <c r="BK120" s="217">
        <f>ROUND(I120*H120,2)</f>
        <v>0</v>
      </c>
      <c r="BL120" s="20" t="s">
        <v>222</v>
      </c>
      <c r="BM120" s="216" t="s">
        <v>241</v>
      </c>
    </row>
    <row r="121" s="2" customFormat="1">
      <c r="A121" s="41"/>
      <c r="B121" s="42"/>
      <c r="C121" s="43"/>
      <c r="D121" s="218" t="s">
        <v>224</v>
      </c>
      <c r="E121" s="43"/>
      <c r="F121" s="219" t="s">
        <v>242</v>
      </c>
      <c r="G121" s="43"/>
      <c r="H121" s="43"/>
      <c r="I121" s="220"/>
      <c r="J121" s="43"/>
      <c r="K121" s="43"/>
      <c r="L121" s="47"/>
      <c r="M121" s="221"/>
      <c r="N121" s="22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224</v>
      </c>
      <c r="AU121" s="20" t="s">
        <v>84</v>
      </c>
    </row>
    <row r="122" s="2" customFormat="1" ht="37.8" customHeight="1">
      <c r="A122" s="41"/>
      <c r="B122" s="42"/>
      <c r="C122" s="205" t="s">
        <v>243</v>
      </c>
      <c r="D122" s="205" t="s">
        <v>218</v>
      </c>
      <c r="E122" s="206" t="s">
        <v>244</v>
      </c>
      <c r="F122" s="207" t="s">
        <v>245</v>
      </c>
      <c r="G122" s="208" t="s">
        <v>246</v>
      </c>
      <c r="H122" s="209">
        <v>3.6699999999999999</v>
      </c>
      <c r="I122" s="210"/>
      <c r="J122" s="211">
        <f>ROUND(I122*H122,2)</f>
        <v>0</v>
      </c>
      <c r="K122" s="207" t="s">
        <v>221</v>
      </c>
      <c r="L122" s="47"/>
      <c r="M122" s="212" t="s">
        <v>19</v>
      </c>
      <c r="N122" s="213" t="s">
        <v>45</v>
      </c>
      <c r="O122" s="87"/>
      <c r="P122" s="214">
        <f>O122*H122</f>
        <v>0</v>
      </c>
      <c r="Q122" s="214">
        <v>0</v>
      </c>
      <c r="R122" s="214">
        <f>Q122*H122</f>
        <v>0</v>
      </c>
      <c r="S122" s="214">
        <v>0</v>
      </c>
      <c r="T122" s="21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6" t="s">
        <v>222</v>
      </c>
      <c r="AT122" s="216" t="s">
        <v>218</v>
      </c>
      <c r="AU122" s="216" t="s">
        <v>84</v>
      </c>
      <c r="AY122" s="20" t="s">
        <v>216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20" t="s">
        <v>82</v>
      </c>
      <c r="BK122" s="217">
        <f>ROUND(I122*H122,2)</f>
        <v>0</v>
      </c>
      <c r="BL122" s="20" t="s">
        <v>222</v>
      </c>
      <c r="BM122" s="216" t="s">
        <v>247</v>
      </c>
    </row>
    <row r="123" s="2" customFormat="1">
      <c r="A123" s="41"/>
      <c r="B123" s="42"/>
      <c r="C123" s="43"/>
      <c r="D123" s="218" t="s">
        <v>224</v>
      </c>
      <c r="E123" s="43"/>
      <c r="F123" s="219" t="s">
        <v>248</v>
      </c>
      <c r="G123" s="43"/>
      <c r="H123" s="43"/>
      <c r="I123" s="220"/>
      <c r="J123" s="43"/>
      <c r="K123" s="43"/>
      <c r="L123" s="47"/>
      <c r="M123" s="221"/>
      <c r="N123" s="22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224</v>
      </c>
      <c r="AU123" s="20" t="s">
        <v>84</v>
      </c>
    </row>
    <row r="124" s="13" customFormat="1">
      <c r="A124" s="13"/>
      <c r="B124" s="223"/>
      <c r="C124" s="224"/>
      <c r="D124" s="225" t="s">
        <v>226</v>
      </c>
      <c r="E124" s="224"/>
      <c r="F124" s="227" t="s">
        <v>249</v>
      </c>
      <c r="G124" s="224"/>
      <c r="H124" s="228">
        <v>3.6699999999999999</v>
      </c>
      <c r="I124" s="229"/>
      <c r="J124" s="224"/>
      <c r="K124" s="224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226</v>
      </c>
      <c r="AU124" s="234" t="s">
        <v>84</v>
      </c>
      <c r="AV124" s="13" t="s">
        <v>84</v>
      </c>
      <c r="AW124" s="13" t="s">
        <v>4</v>
      </c>
      <c r="AX124" s="13" t="s">
        <v>82</v>
      </c>
      <c r="AY124" s="234" t="s">
        <v>216</v>
      </c>
    </row>
    <row r="125" s="12" customFormat="1" ht="22.8" customHeight="1">
      <c r="A125" s="12"/>
      <c r="B125" s="189"/>
      <c r="C125" s="190"/>
      <c r="D125" s="191" t="s">
        <v>73</v>
      </c>
      <c r="E125" s="203" t="s">
        <v>84</v>
      </c>
      <c r="F125" s="203" t="s">
        <v>250</v>
      </c>
      <c r="G125" s="190"/>
      <c r="H125" s="190"/>
      <c r="I125" s="193"/>
      <c r="J125" s="204">
        <f>BK125</f>
        <v>0</v>
      </c>
      <c r="K125" s="190"/>
      <c r="L125" s="195"/>
      <c r="M125" s="196"/>
      <c r="N125" s="197"/>
      <c r="O125" s="197"/>
      <c r="P125" s="198">
        <f>SUM(P126:P129)</f>
        <v>0</v>
      </c>
      <c r="Q125" s="197"/>
      <c r="R125" s="198">
        <f>SUM(R126:R129)</f>
        <v>4.9679021799999994</v>
      </c>
      <c r="S125" s="197"/>
      <c r="T125" s="199">
        <f>SUM(T126:T129)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0" t="s">
        <v>82</v>
      </c>
      <c r="AT125" s="201" t="s">
        <v>73</v>
      </c>
      <c r="AU125" s="201" t="s">
        <v>82</v>
      </c>
      <c r="AY125" s="200" t="s">
        <v>216</v>
      </c>
      <c r="BK125" s="202">
        <f>SUM(BK126:BK129)</f>
        <v>0</v>
      </c>
    </row>
    <row r="126" s="2" customFormat="1" ht="24.15" customHeight="1">
      <c r="A126" s="41"/>
      <c r="B126" s="42"/>
      <c r="C126" s="205" t="s">
        <v>251</v>
      </c>
      <c r="D126" s="205" t="s">
        <v>218</v>
      </c>
      <c r="E126" s="206" t="s">
        <v>252</v>
      </c>
      <c r="F126" s="207" t="s">
        <v>253</v>
      </c>
      <c r="G126" s="208" t="s">
        <v>234</v>
      </c>
      <c r="H126" s="209">
        <v>2.1589999999999998</v>
      </c>
      <c r="I126" s="210"/>
      <c r="J126" s="211">
        <f>ROUND(I126*H126,2)</f>
        <v>0</v>
      </c>
      <c r="K126" s="207" t="s">
        <v>221</v>
      </c>
      <c r="L126" s="47"/>
      <c r="M126" s="212" t="s">
        <v>19</v>
      </c>
      <c r="N126" s="213" t="s">
        <v>45</v>
      </c>
      <c r="O126" s="87"/>
      <c r="P126" s="214">
        <f>O126*H126</f>
        <v>0</v>
      </c>
      <c r="Q126" s="214">
        <v>2.3010199999999998</v>
      </c>
      <c r="R126" s="214">
        <f>Q126*H126</f>
        <v>4.9679021799999994</v>
      </c>
      <c r="S126" s="214">
        <v>0</v>
      </c>
      <c r="T126" s="21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6" t="s">
        <v>222</v>
      </c>
      <c r="AT126" s="216" t="s">
        <v>218</v>
      </c>
      <c r="AU126" s="216" t="s">
        <v>84</v>
      </c>
      <c r="AY126" s="20" t="s">
        <v>216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20" t="s">
        <v>82</v>
      </c>
      <c r="BK126" s="217">
        <f>ROUND(I126*H126,2)</f>
        <v>0</v>
      </c>
      <c r="BL126" s="20" t="s">
        <v>222</v>
      </c>
      <c r="BM126" s="216" t="s">
        <v>254</v>
      </c>
    </row>
    <row r="127" s="2" customFormat="1">
      <c r="A127" s="41"/>
      <c r="B127" s="42"/>
      <c r="C127" s="43"/>
      <c r="D127" s="218" t="s">
        <v>224</v>
      </c>
      <c r="E127" s="43"/>
      <c r="F127" s="219" t="s">
        <v>255</v>
      </c>
      <c r="G127" s="43"/>
      <c r="H127" s="43"/>
      <c r="I127" s="220"/>
      <c r="J127" s="43"/>
      <c r="K127" s="43"/>
      <c r="L127" s="47"/>
      <c r="M127" s="221"/>
      <c r="N127" s="22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224</v>
      </c>
      <c r="AU127" s="20" t="s">
        <v>84</v>
      </c>
    </row>
    <row r="128" s="14" customFormat="1">
      <c r="A128" s="14"/>
      <c r="B128" s="235"/>
      <c r="C128" s="236"/>
      <c r="D128" s="225" t="s">
        <v>226</v>
      </c>
      <c r="E128" s="237" t="s">
        <v>19</v>
      </c>
      <c r="F128" s="238" t="s">
        <v>256</v>
      </c>
      <c r="G128" s="236"/>
      <c r="H128" s="237" t="s">
        <v>19</v>
      </c>
      <c r="I128" s="239"/>
      <c r="J128" s="236"/>
      <c r="K128" s="236"/>
      <c r="L128" s="240"/>
      <c r="M128" s="241"/>
      <c r="N128" s="242"/>
      <c r="O128" s="242"/>
      <c r="P128" s="242"/>
      <c r="Q128" s="242"/>
      <c r="R128" s="242"/>
      <c r="S128" s="242"/>
      <c r="T128" s="24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4" t="s">
        <v>226</v>
      </c>
      <c r="AU128" s="244" t="s">
        <v>84</v>
      </c>
      <c r="AV128" s="14" t="s">
        <v>82</v>
      </c>
      <c r="AW128" s="14" t="s">
        <v>35</v>
      </c>
      <c r="AX128" s="14" t="s">
        <v>74</v>
      </c>
      <c r="AY128" s="244" t="s">
        <v>216</v>
      </c>
    </row>
    <row r="129" s="13" customFormat="1">
      <c r="A129" s="13"/>
      <c r="B129" s="223"/>
      <c r="C129" s="224"/>
      <c r="D129" s="225" t="s">
        <v>226</v>
      </c>
      <c r="E129" s="226" t="s">
        <v>19</v>
      </c>
      <c r="F129" s="227" t="s">
        <v>238</v>
      </c>
      <c r="G129" s="224"/>
      <c r="H129" s="228">
        <v>2.1589999999999998</v>
      </c>
      <c r="I129" s="229"/>
      <c r="J129" s="224"/>
      <c r="K129" s="224"/>
      <c r="L129" s="230"/>
      <c r="M129" s="231"/>
      <c r="N129" s="232"/>
      <c r="O129" s="232"/>
      <c r="P129" s="232"/>
      <c r="Q129" s="232"/>
      <c r="R129" s="232"/>
      <c r="S129" s="232"/>
      <c r="T129" s="23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4" t="s">
        <v>226</v>
      </c>
      <c r="AU129" s="234" t="s">
        <v>84</v>
      </c>
      <c r="AV129" s="13" t="s">
        <v>84</v>
      </c>
      <c r="AW129" s="13" t="s">
        <v>35</v>
      </c>
      <c r="AX129" s="13" t="s">
        <v>82</v>
      </c>
      <c r="AY129" s="234" t="s">
        <v>216</v>
      </c>
    </row>
    <row r="130" s="12" customFormat="1" ht="22.8" customHeight="1">
      <c r="A130" s="12"/>
      <c r="B130" s="189"/>
      <c r="C130" s="190"/>
      <c r="D130" s="191" t="s">
        <v>73</v>
      </c>
      <c r="E130" s="203" t="s">
        <v>89</v>
      </c>
      <c r="F130" s="203" t="s">
        <v>257</v>
      </c>
      <c r="G130" s="190"/>
      <c r="H130" s="190"/>
      <c r="I130" s="193"/>
      <c r="J130" s="204">
        <f>BK130</f>
        <v>0</v>
      </c>
      <c r="K130" s="190"/>
      <c r="L130" s="195"/>
      <c r="M130" s="196"/>
      <c r="N130" s="197"/>
      <c r="O130" s="197"/>
      <c r="P130" s="198">
        <f>SUM(P131:P135)</f>
        <v>0</v>
      </c>
      <c r="Q130" s="197"/>
      <c r="R130" s="198">
        <f>SUM(R131:R135)</f>
        <v>3.0624000000000002</v>
      </c>
      <c r="S130" s="197"/>
      <c r="T130" s="199">
        <f>SUM(T131:T135)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0" t="s">
        <v>82</v>
      </c>
      <c r="AT130" s="201" t="s">
        <v>73</v>
      </c>
      <c r="AU130" s="201" t="s">
        <v>82</v>
      </c>
      <c r="AY130" s="200" t="s">
        <v>216</v>
      </c>
      <c r="BK130" s="202">
        <f>SUM(BK131:BK135)</f>
        <v>0</v>
      </c>
    </row>
    <row r="131" s="2" customFormat="1" ht="24.15" customHeight="1">
      <c r="A131" s="41"/>
      <c r="B131" s="42"/>
      <c r="C131" s="205" t="s">
        <v>258</v>
      </c>
      <c r="D131" s="205" t="s">
        <v>218</v>
      </c>
      <c r="E131" s="206" t="s">
        <v>259</v>
      </c>
      <c r="F131" s="207" t="s">
        <v>260</v>
      </c>
      <c r="G131" s="208" t="s">
        <v>125</v>
      </c>
      <c r="H131" s="209">
        <v>37.5</v>
      </c>
      <c r="I131" s="210"/>
      <c r="J131" s="211">
        <f>ROUND(I131*H131,2)</f>
        <v>0</v>
      </c>
      <c r="K131" s="207" t="s">
        <v>19</v>
      </c>
      <c r="L131" s="47"/>
      <c r="M131" s="212" t="s">
        <v>19</v>
      </c>
      <c r="N131" s="213" t="s">
        <v>45</v>
      </c>
      <c r="O131" s="87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6" t="s">
        <v>222</v>
      </c>
      <c r="AT131" s="216" t="s">
        <v>218</v>
      </c>
      <c r="AU131" s="216" t="s">
        <v>84</v>
      </c>
      <c r="AY131" s="20" t="s">
        <v>216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20" t="s">
        <v>82</v>
      </c>
      <c r="BK131" s="217">
        <f>ROUND(I131*H131,2)</f>
        <v>0</v>
      </c>
      <c r="BL131" s="20" t="s">
        <v>222</v>
      </c>
      <c r="BM131" s="216" t="s">
        <v>261</v>
      </c>
    </row>
    <row r="132" s="2" customFormat="1">
      <c r="A132" s="41"/>
      <c r="B132" s="42"/>
      <c r="C132" s="43"/>
      <c r="D132" s="225" t="s">
        <v>262</v>
      </c>
      <c r="E132" s="43"/>
      <c r="F132" s="245" t="s">
        <v>263</v>
      </c>
      <c r="G132" s="43"/>
      <c r="H132" s="43"/>
      <c r="I132" s="220"/>
      <c r="J132" s="43"/>
      <c r="K132" s="43"/>
      <c r="L132" s="47"/>
      <c r="M132" s="221"/>
      <c r="N132" s="222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262</v>
      </c>
      <c r="AU132" s="20" t="s">
        <v>84</v>
      </c>
    </row>
    <row r="133" s="2" customFormat="1" ht="44.25" customHeight="1">
      <c r="A133" s="41"/>
      <c r="B133" s="42"/>
      <c r="C133" s="205" t="s">
        <v>264</v>
      </c>
      <c r="D133" s="205" t="s">
        <v>218</v>
      </c>
      <c r="E133" s="206" t="s">
        <v>265</v>
      </c>
      <c r="F133" s="207" t="s">
        <v>266</v>
      </c>
      <c r="G133" s="208" t="s">
        <v>87</v>
      </c>
      <c r="H133" s="209">
        <v>10</v>
      </c>
      <c r="I133" s="210"/>
      <c r="J133" s="211">
        <f>ROUND(I133*H133,2)</f>
        <v>0</v>
      </c>
      <c r="K133" s="207" t="s">
        <v>221</v>
      </c>
      <c r="L133" s="47"/>
      <c r="M133" s="212" t="s">
        <v>19</v>
      </c>
      <c r="N133" s="213" t="s">
        <v>45</v>
      </c>
      <c r="O133" s="87"/>
      <c r="P133" s="214">
        <f>O133*H133</f>
        <v>0</v>
      </c>
      <c r="Q133" s="214">
        <v>0.30624000000000001</v>
      </c>
      <c r="R133" s="214">
        <f>Q133*H133</f>
        <v>3.0624000000000002</v>
      </c>
      <c r="S133" s="214">
        <v>0</v>
      </c>
      <c r="T133" s="21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6" t="s">
        <v>222</v>
      </c>
      <c r="AT133" s="216" t="s">
        <v>218</v>
      </c>
      <c r="AU133" s="216" t="s">
        <v>84</v>
      </c>
      <c r="AY133" s="20" t="s">
        <v>216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20" t="s">
        <v>82</v>
      </c>
      <c r="BK133" s="217">
        <f>ROUND(I133*H133,2)</f>
        <v>0</v>
      </c>
      <c r="BL133" s="20" t="s">
        <v>222</v>
      </c>
      <c r="BM133" s="216" t="s">
        <v>267</v>
      </c>
    </row>
    <row r="134" s="2" customFormat="1">
      <c r="A134" s="41"/>
      <c r="B134" s="42"/>
      <c r="C134" s="43"/>
      <c r="D134" s="218" t="s">
        <v>224</v>
      </c>
      <c r="E134" s="43"/>
      <c r="F134" s="219" t="s">
        <v>268</v>
      </c>
      <c r="G134" s="43"/>
      <c r="H134" s="43"/>
      <c r="I134" s="220"/>
      <c r="J134" s="43"/>
      <c r="K134" s="43"/>
      <c r="L134" s="47"/>
      <c r="M134" s="221"/>
      <c r="N134" s="222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224</v>
      </c>
      <c r="AU134" s="20" t="s">
        <v>84</v>
      </c>
    </row>
    <row r="135" s="13" customFormat="1">
      <c r="A135" s="13"/>
      <c r="B135" s="223"/>
      <c r="C135" s="224"/>
      <c r="D135" s="225" t="s">
        <v>226</v>
      </c>
      <c r="E135" s="226" t="s">
        <v>19</v>
      </c>
      <c r="F135" s="227" t="s">
        <v>269</v>
      </c>
      <c r="G135" s="224"/>
      <c r="H135" s="228">
        <v>10</v>
      </c>
      <c r="I135" s="229"/>
      <c r="J135" s="224"/>
      <c r="K135" s="224"/>
      <c r="L135" s="230"/>
      <c r="M135" s="231"/>
      <c r="N135" s="232"/>
      <c r="O135" s="232"/>
      <c r="P135" s="232"/>
      <c r="Q135" s="232"/>
      <c r="R135" s="232"/>
      <c r="S135" s="232"/>
      <c r="T135" s="23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4" t="s">
        <v>226</v>
      </c>
      <c r="AU135" s="234" t="s">
        <v>84</v>
      </c>
      <c r="AV135" s="13" t="s">
        <v>84</v>
      </c>
      <c r="AW135" s="13" t="s">
        <v>35</v>
      </c>
      <c r="AX135" s="13" t="s">
        <v>82</v>
      </c>
      <c r="AY135" s="234" t="s">
        <v>216</v>
      </c>
    </row>
    <row r="136" s="12" customFormat="1" ht="22.8" customHeight="1">
      <c r="A136" s="12"/>
      <c r="B136" s="189"/>
      <c r="C136" s="190"/>
      <c r="D136" s="191" t="s">
        <v>73</v>
      </c>
      <c r="E136" s="203" t="s">
        <v>222</v>
      </c>
      <c r="F136" s="203" t="s">
        <v>270</v>
      </c>
      <c r="G136" s="190"/>
      <c r="H136" s="190"/>
      <c r="I136" s="193"/>
      <c r="J136" s="204">
        <f>BK136</f>
        <v>0</v>
      </c>
      <c r="K136" s="190"/>
      <c r="L136" s="195"/>
      <c r="M136" s="196"/>
      <c r="N136" s="197"/>
      <c r="O136" s="197"/>
      <c r="P136" s="198">
        <f>SUM(P137:P150)</f>
        <v>0</v>
      </c>
      <c r="Q136" s="197"/>
      <c r="R136" s="198">
        <f>SUM(R137:R150)</f>
        <v>1.0005200000000001</v>
      </c>
      <c r="S136" s="197"/>
      <c r="T136" s="199">
        <f>SUM(T137:T150)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0" t="s">
        <v>82</v>
      </c>
      <c r="AT136" s="201" t="s">
        <v>73</v>
      </c>
      <c r="AU136" s="201" t="s">
        <v>82</v>
      </c>
      <c r="AY136" s="200" t="s">
        <v>216</v>
      </c>
      <c r="BK136" s="202">
        <f>SUM(BK137:BK150)</f>
        <v>0</v>
      </c>
    </row>
    <row r="137" s="2" customFormat="1" ht="55.5" customHeight="1">
      <c r="A137" s="41"/>
      <c r="B137" s="42"/>
      <c r="C137" s="205" t="s">
        <v>271</v>
      </c>
      <c r="D137" s="205" t="s">
        <v>218</v>
      </c>
      <c r="E137" s="206" t="s">
        <v>272</v>
      </c>
      <c r="F137" s="207" t="s">
        <v>273</v>
      </c>
      <c r="G137" s="208" t="s">
        <v>125</v>
      </c>
      <c r="H137" s="209">
        <v>2</v>
      </c>
      <c r="I137" s="210"/>
      <c r="J137" s="211">
        <f>ROUND(I137*H137,2)</f>
        <v>0</v>
      </c>
      <c r="K137" s="207" t="s">
        <v>221</v>
      </c>
      <c r="L137" s="47"/>
      <c r="M137" s="212" t="s">
        <v>19</v>
      </c>
      <c r="N137" s="213" t="s">
        <v>45</v>
      </c>
      <c r="O137" s="87"/>
      <c r="P137" s="214">
        <f>O137*H137</f>
        <v>0</v>
      </c>
      <c r="Q137" s="214">
        <v>0.03465</v>
      </c>
      <c r="R137" s="214">
        <f>Q137*H137</f>
        <v>0.0693</v>
      </c>
      <c r="S137" s="214">
        <v>0</v>
      </c>
      <c r="T137" s="21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6" t="s">
        <v>222</v>
      </c>
      <c r="AT137" s="216" t="s">
        <v>218</v>
      </c>
      <c r="AU137" s="216" t="s">
        <v>84</v>
      </c>
      <c r="AY137" s="20" t="s">
        <v>216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20" t="s">
        <v>82</v>
      </c>
      <c r="BK137" s="217">
        <f>ROUND(I137*H137,2)</f>
        <v>0</v>
      </c>
      <c r="BL137" s="20" t="s">
        <v>222</v>
      </c>
      <c r="BM137" s="216" t="s">
        <v>274</v>
      </c>
    </row>
    <row r="138" s="2" customFormat="1">
      <c r="A138" s="41"/>
      <c r="B138" s="42"/>
      <c r="C138" s="43"/>
      <c r="D138" s="218" t="s">
        <v>224</v>
      </c>
      <c r="E138" s="43"/>
      <c r="F138" s="219" t="s">
        <v>275</v>
      </c>
      <c r="G138" s="43"/>
      <c r="H138" s="43"/>
      <c r="I138" s="220"/>
      <c r="J138" s="43"/>
      <c r="K138" s="43"/>
      <c r="L138" s="47"/>
      <c r="M138" s="221"/>
      <c r="N138" s="222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224</v>
      </c>
      <c r="AU138" s="20" t="s">
        <v>84</v>
      </c>
    </row>
    <row r="139" s="13" customFormat="1">
      <c r="A139" s="13"/>
      <c r="B139" s="223"/>
      <c r="C139" s="224"/>
      <c r="D139" s="225" t="s">
        <v>226</v>
      </c>
      <c r="E139" s="226" t="s">
        <v>19</v>
      </c>
      <c r="F139" s="227" t="s">
        <v>276</v>
      </c>
      <c r="G139" s="224"/>
      <c r="H139" s="228">
        <v>2</v>
      </c>
      <c r="I139" s="229"/>
      <c r="J139" s="224"/>
      <c r="K139" s="224"/>
      <c r="L139" s="230"/>
      <c r="M139" s="231"/>
      <c r="N139" s="232"/>
      <c r="O139" s="232"/>
      <c r="P139" s="232"/>
      <c r="Q139" s="232"/>
      <c r="R139" s="232"/>
      <c r="S139" s="232"/>
      <c r="T139" s="23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4" t="s">
        <v>226</v>
      </c>
      <c r="AU139" s="234" t="s">
        <v>84</v>
      </c>
      <c r="AV139" s="13" t="s">
        <v>84</v>
      </c>
      <c r="AW139" s="13" t="s">
        <v>35</v>
      </c>
      <c r="AX139" s="13" t="s">
        <v>82</v>
      </c>
      <c r="AY139" s="234" t="s">
        <v>216</v>
      </c>
    </row>
    <row r="140" s="2" customFormat="1" ht="37.8" customHeight="1">
      <c r="A140" s="41"/>
      <c r="B140" s="42"/>
      <c r="C140" s="246" t="s">
        <v>277</v>
      </c>
      <c r="D140" s="246" t="s">
        <v>278</v>
      </c>
      <c r="E140" s="247" t="s">
        <v>279</v>
      </c>
      <c r="F140" s="248" t="s">
        <v>280</v>
      </c>
      <c r="G140" s="249" t="s">
        <v>281</v>
      </c>
      <c r="H140" s="250">
        <v>2</v>
      </c>
      <c r="I140" s="251"/>
      <c r="J140" s="252">
        <f>ROUND(I140*H140,2)</f>
        <v>0</v>
      </c>
      <c r="K140" s="248" t="s">
        <v>221</v>
      </c>
      <c r="L140" s="253"/>
      <c r="M140" s="254" t="s">
        <v>19</v>
      </c>
      <c r="N140" s="255" t="s">
        <v>45</v>
      </c>
      <c r="O140" s="87"/>
      <c r="P140" s="214">
        <f>O140*H140</f>
        <v>0</v>
      </c>
      <c r="Q140" s="214">
        <v>0.112</v>
      </c>
      <c r="R140" s="214">
        <f>Q140*H140</f>
        <v>0.22400000000000001</v>
      </c>
      <c r="S140" s="214">
        <v>0</v>
      </c>
      <c r="T140" s="215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6" t="s">
        <v>264</v>
      </c>
      <c r="AT140" s="216" t="s">
        <v>278</v>
      </c>
      <c r="AU140" s="216" t="s">
        <v>84</v>
      </c>
      <c r="AY140" s="20" t="s">
        <v>216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20" t="s">
        <v>82</v>
      </c>
      <c r="BK140" s="217">
        <f>ROUND(I140*H140,2)</f>
        <v>0</v>
      </c>
      <c r="BL140" s="20" t="s">
        <v>222</v>
      </c>
      <c r="BM140" s="216" t="s">
        <v>282</v>
      </c>
    </row>
    <row r="141" s="2" customFormat="1" ht="76.35" customHeight="1">
      <c r="A141" s="41"/>
      <c r="B141" s="42"/>
      <c r="C141" s="205" t="s">
        <v>283</v>
      </c>
      <c r="D141" s="205" t="s">
        <v>218</v>
      </c>
      <c r="E141" s="206" t="s">
        <v>284</v>
      </c>
      <c r="F141" s="207" t="s">
        <v>285</v>
      </c>
      <c r="G141" s="208" t="s">
        <v>125</v>
      </c>
      <c r="H141" s="209">
        <v>6</v>
      </c>
      <c r="I141" s="210"/>
      <c r="J141" s="211">
        <f>ROUND(I141*H141,2)</f>
        <v>0</v>
      </c>
      <c r="K141" s="207" t="s">
        <v>221</v>
      </c>
      <c r="L141" s="47"/>
      <c r="M141" s="212" t="s">
        <v>19</v>
      </c>
      <c r="N141" s="213" t="s">
        <v>45</v>
      </c>
      <c r="O141" s="87"/>
      <c r="P141" s="214">
        <f>O141*H141</f>
        <v>0</v>
      </c>
      <c r="Q141" s="214">
        <v>0.0058700000000000002</v>
      </c>
      <c r="R141" s="214">
        <f>Q141*H141</f>
        <v>0.035220000000000001</v>
      </c>
      <c r="S141" s="214">
        <v>0</v>
      </c>
      <c r="T141" s="21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6" t="s">
        <v>222</v>
      </c>
      <c r="AT141" s="216" t="s">
        <v>218</v>
      </c>
      <c r="AU141" s="216" t="s">
        <v>84</v>
      </c>
      <c r="AY141" s="20" t="s">
        <v>216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20" t="s">
        <v>82</v>
      </c>
      <c r="BK141" s="217">
        <f>ROUND(I141*H141,2)</f>
        <v>0</v>
      </c>
      <c r="BL141" s="20" t="s">
        <v>222</v>
      </c>
      <c r="BM141" s="216" t="s">
        <v>286</v>
      </c>
    </row>
    <row r="142" s="2" customFormat="1">
      <c r="A142" s="41"/>
      <c r="B142" s="42"/>
      <c r="C142" s="43"/>
      <c r="D142" s="218" t="s">
        <v>224</v>
      </c>
      <c r="E142" s="43"/>
      <c r="F142" s="219" t="s">
        <v>287</v>
      </c>
      <c r="G142" s="43"/>
      <c r="H142" s="43"/>
      <c r="I142" s="220"/>
      <c r="J142" s="43"/>
      <c r="K142" s="43"/>
      <c r="L142" s="47"/>
      <c r="M142" s="221"/>
      <c r="N142" s="222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224</v>
      </c>
      <c r="AU142" s="20" t="s">
        <v>84</v>
      </c>
    </row>
    <row r="143" s="13" customFormat="1">
      <c r="A143" s="13"/>
      <c r="B143" s="223"/>
      <c r="C143" s="224"/>
      <c r="D143" s="225" t="s">
        <v>226</v>
      </c>
      <c r="E143" s="226" t="s">
        <v>19</v>
      </c>
      <c r="F143" s="227" t="s">
        <v>288</v>
      </c>
      <c r="G143" s="224"/>
      <c r="H143" s="228">
        <v>6</v>
      </c>
      <c r="I143" s="229"/>
      <c r="J143" s="224"/>
      <c r="K143" s="224"/>
      <c r="L143" s="230"/>
      <c r="M143" s="231"/>
      <c r="N143" s="232"/>
      <c r="O143" s="232"/>
      <c r="P143" s="232"/>
      <c r="Q143" s="232"/>
      <c r="R143" s="232"/>
      <c r="S143" s="232"/>
      <c r="T143" s="23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4" t="s">
        <v>226</v>
      </c>
      <c r="AU143" s="234" t="s">
        <v>84</v>
      </c>
      <c r="AV143" s="13" t="s">
        <v>84</v>
      </c>
      <c r="AW143" s="13" t="s">
        <v>35</v>
      </c>
      <c r="AX143" s="13" t="s">
        <v>82</v>
      </c>
      <c r="AY143" s="234" t="s">
        <v>216</v>
      </c>
    </row>
    <row r="144" s="2" customFormat="1" ht="37.8" customHeight="1">
      <c r="A144" s="41"/>
      <c r="B144" s="42"/>
      <c r="C144" s="246" t="s">
        <v>8</v>
      </c>
      <c r="D144" s="246" t="s">
        <v>278</v>
      </c>
      <c r="E144" s="247" t="s">
        <v>279</v>
      </c>
      <c r="F144" s="248" t="s">
        <v>280</v>
      </c>
      <c r="G144" s="249" t="s">
        <v>281</v>
      </c>
      <c r="H144" s="250">
        <v>6</v>
      </c>
      <c r="I144" s="251"/>
      <c r="J144" s="252">
        <f>ROUND(I144*H144,2)</f>
        <v>0</v>
      </c>
      <c r="K144" s="248" t="s">
        <v>221</v>
      </c>
      <c r="L144" s="253"/>
      <c r="M144" s="254" t="s">
        <v>19</v>
      </c>
      <c r="N144" s="255" t="s">
        <v>45</v>
      </c>
      <c r="O144" s="87"/>
      <c r="P144" s="214">
        <f>O144*H144</f>
        <v>0</v>
      </c>
      <c r="Q144" s="214">
        <v>0.112</v>
      </c>
      <c r="R144" s="214">
        <f>Q144*H144</f>
        <v>0.67200000000000004</v>
      </c>
      <c r="S144" s="214">
        <v>0</v>
      </c>
      <c r="T144" s="21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6" t="s">
        <v>264</v>
      </c>
      <c r="AT144" s="216" t="s">
        <v>278</v>
      </c>
      <c r="AU144" s="216" t="s">
        <v>84</v>
      </c>
      <c r="AY144" s="20" t="s">
        <v>216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20" t="s">
        <v>82</v>
      </c>
      <c r="BK144" s="217">
        <f>ROUND(I144*H144,2)</f>
        <v>0</v>
      </c>
      <c r="BL144" s="20" t="s">
        <v>222</v>
      </c>
      <c r="BM144" s="216" t="s">
        <v>289</v>
      </c>
    </row>
    <row r="145" s="2" customFormat="1" ht="16.5" customHeight="1">
      <c r="A145" s="41"/>
      <c r="B145" s="42"/>
      <c r="C145" s="205" t="s">
        <v>290</v>
      </c>
      <c r="D145" s="205" t="s">
        <v>218</v>
      </c>
      <c r="E145" s="206" t="s">
        <v>291</v>
      </c>
      <c r="F145" s="207" t="s">
        <v>292</v>
      </c>
      <c r="G145" s="208" t="s">
        <v>293</v>
      </c>
      <c r="H145" s="209">
        <v>1</v>
      </c>
      <c r="I145" s="210"/>
      <c r="J145" s="211">
        <f>ROUND(I145*H145,2)</f>
        <v>0</v>
      </c>
      <c r="K145" s="207" t="s">
        <v>19</v>
      </c>
      <c r="L145" s="47"/>
      <c r="M145" s="212" t="s">
        <v>19</v>
      </c>
      <c r="N145" s="213" t="s">
        <v>45</v>
      </c>
      <c r="O145" s="87"/>
      <c r="P145" s="214">
        <f>O145*H145</f>
        <v>0</v>
      </c>
      <c r="Q145" s="214">
        <v>0</v>
      </c>
      <c r="R145" s="214">
        <f>Q145*H145</f>
        <v>0</v>
      </c>
      <c r="S145" s="214">
        <v>0</v>
      </c>
      <c r="T145" s="21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6" t="s">
        <v>235</v>
      </c>
      <c r="AT145" s="216" t="s">
        <v>218</v>
      </c>
      <c r="AU145" s="216" t="s">
        <v>84</v>
      </c>
      <c r="AY145" s="20" t="s">
        <v>216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20" t="s">
        <v>82</v>
      </c>
      <c r="BK145" s="217">
        <f>ROUND(I145*H145,2)</f>
        <v>0</v>
      </c>
      <c r="BL145" s="20" t="s">
        <v>235</v>
      </c>
      <c r="BM145" s="216" t="s">
        <v>294</v>
      </c>
    </row>
    <row r="146" s="2" customFormat="1" ht="16.5" customHeight="1">
      <c r="A146" s="41"/>
      <c r="B146" s="42"/>
      <c r="C146" s="205" t="s">
        <v>295</v>
      </c>
      <c r="D146" s="205" t="s">
        <v>218</v>
      </c>
      <c r="E146" s="206" t="s">
        <v>296</v>
      </c>
      <c r="F146" s="207" t="s">
        <v>297</v>
      </c>
      <c r="G146" s="208" t="s">
        <v>293</v>
      </c>
      <c r="H146" s="209">
        <v>1</v>
      </c>
      <c r="I146" s="210"/>
      <c r="J146" s="211">
        <f>ROUND(I146*H146,2)</f>
        <v>0</v>
      </c>
      <c r="K146" s="207" t="s">
        <v>19</v>
      </c>
      <c r="L146" s="47"/>
      <c r="M146" s="212" t="s">
        <v>19</v>
      </c>
      <c r="N146" s="213" t="s">
        <v>45</v>
      </c>
      <c r="O146" s="87"/>
      <c r="P146" s="214">
        <f>O146*H146</f>
        <v>0</v>
      </c>
      <c r="Q146" s="214">
        <v>0</v>
      </c>
      <c r="R146" s="214">
        <f>Q146*H146</f>
        <v>0</v>
      </c>
      <c r="S146" s="214">
        <v>0</v>
      </c>
      <c r="T146" s="21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6" t="s">
        <v>235</v>
      </c>
      <c r="AT146" s="216" t="s">
        <v>218</v>
      </c>
      <c r="AU146" s="216" t="s">
        <v>84</v>
      </c>
      <c r="AY146" s="20" t="s">
        <v>216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20" t="s">
        <v>82</v>
      </c>
      <c r="BK146" s="217">
        <f>ROUND(I146*H146,2)</f>
        <v>0</v>
      </c>
      <c r="BL146" s="20" t="s">
        <v>235</v>
      </c>
      <c r="BM146" s="216" t="s">
        <v>298</v>
      </c>
    </row>
    <row r="147" s="2" customFormat="1" ht="16.5" customHeight="1">
      <c r="A147" s="41"/>
      <c r="B147" s="42"/>
      <c r="C147" s="205" t="s">
        <v>299</v>
      </c>
      <c r="D147" s="205" t="s">
        <v>218</v>
      </c>
      <c r="E147" s="206" t="s">
        <v>300</v>
      </c>
      <c r="F147" s="207" t="s">
        <v>301</v>
      </c>
      <c r="G147" s="208" t="s">
        <v>293</v>
      </c>
      <c r="H147" s="209">
        <v>1</v>
      </c>
      <c r="I147" s="210"/>
      <c r="J147" s="211">
        <f>ROUND(I147*H147,2)</f>
        <v>0</v>
      </c>
      <c r="K147" s="207" t="s">
        <v>19</v>
      </c>
      <c r="L147" s="47"/>
      <c r="M147" s="212" t="s">
        <v>19</v>
      </c>
      <c r="N147" s="213" t="s">
        <v>45</v>
      </c>
      <c r="O147" s="87"/>
      <c r="P147" s="214">
        <f>O147*H147</f>
        <v>0</v>
      </c>
      <c r="Q147" s="214">
        <v>0</v>
      </c>
      <c r="R147" s="214">
        <f>Q147*H147</f>
        <v>0</v>
      </c>
      <c r="S147" s="214">
        <v>0</v>
      </c>
      <c r="T147" s="21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6" t="s">
        <v>235</v>
      </c>
      <c r="AT147" s="216" t="s">
        <v>218</v>
      </c>
      <c r="AU147" s="216" t="s">
        <v>84</v>
      </c>
      <c r="AY147" s="20" t="s">
        <v>216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20" t="s">
        <v>82</v>
      </c>
      <c r="BK147" s="217">
        <f>ROUND(I147*H147,2)</f>
        <v>0</v>
      </c>
      <c r="BL147" s="20" t="s">
        <v>235</v>
      </c>
      <c r="BM147" s="216" t="s">
        <v>302</v>
      </c>
    </row>
    <row r="148" s="2" customFormat="1">
      <c r="A148" s="41"/>
      <c r="B148" s="42"/>
      <c r="C148" s="43"/>
      <c r="D148" s="225" t="s">
        <v>262</v>
      </c>
      <c r="E148" s="43"/>
      <c r="F148" s="245" t="s">
        <v>303</v>
      </c>
      <c r="G148" s="43"/>
      <c r="H148" s="43"/>
      <c r="I148" s="220"/>
      <c r="J148" s="43"/>
      <c r="K148" s="43"/>
      <c r="L148" s="47"/>
      <c r="M148" s="221"/>
      <c r="N148" s="222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262</v>
      </c>
      <c r="AU148" s="20" t="s">
        <v>84</v>
      </c>
    </row>
    <row r="149" s="2" customFormat="1" ht="16.5" customHeight="1">
      <c r="A149" s="41"/>
      <c r="B149" s="42"/>
      <c r="C149" s="205" t="s">
        <v>235</v>
      </c>
      <c r="D149" s="205" t="s">
        <v>218</v>
      </c>
      <c r="E149" s="206" t="s">
        <v>304</v>
      </c>
      <c r="F149" s="207" t="s">
        <v>301</v>
      </c>
      <c r="G149" s="208" t="s">
        <v>293</v>
      </c>
      <c r="H149" s="209">
        <v>1</v>
      </c>
      <c r="I149" s="210"/>
      <c r="J149" s="211">
        <f>ROUND(I149*H149,2)</f>
        <v>0</v>
      </c>
      <c r="K149" s="207" t="s">
        <v>19</v>
      </c>
      <c r="L149" s="47"/>
      <c r="M149" s="212" t="s">
        <v>19</v>
      </c>
      <c r="N149" s="213" t="s">
        <v>45</v>
      </c>
      <c r="O149" s="87"/>
      <c r="P149" s="214">
        <f>O149*H149</f>
        <v>0</v>
      </c>
      <c r="Q149" s="214">
        <v>0</v>
      </c>
      <c r="R149" s="214">
        <f>Q149*H149</f>
        <v>0</v>
      </c>
      <c r="S149" s="214">
        <v>0</v>
      </c>
      <c r="T149" s="215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6" t="s">
        <v>235</v>
      </c>
      <c r="AT149" s="216" t="s">
        <v>218</v>
      </c>
      <c r="AU149" s="216" t="s">
        <v>84</v>
      </c>
      <c r="AY149" s="20" t="s">
        <v>216</v>
      </c>
      <c r="BE149" s="217">
        <f>IF(N149="základní",J149,0)</f>
        <v>0</v>
      </c>
      <c r="BF149" s="217">
        <f>IF(N149="snížená",J149,0)</f>
        <v>0</v>
      </c>
      <c r="BG149" s="217">
        <f>IF(N149="zákl. přenesená",J149,0)</f>
        <v>0</v>
      </c>
      <c r="BH149" s="217">
        <f>IF(N149="sníž. přenesená",J149,0)</f>
        <v>0</v>
      </c>
      <c r="BI149" s="217">
        <f>IF(N149="nulová",J149,0)</f>
        <v>0</v>
      </c>
      <c r="BJ149" s="20" t="s">
        <v>82</v>
      </c>
      <c r="BK149" s="217">
        <f>ROUND(I149*H149,2)</f>
        <v>0</v>
      </c>
      <c r="BL149" s="20" t="s">
        <v>235</v>
      </c>
      <c r="BM149" s="216" t="s">
        <v>305</v>
      </c>
    </row>
    <row r="150" s="2" customFormat="1" ht="16.5" customHeight="1">
      <c r="A150" s="41"/>
      <c r="B150" s="42"/>
      <c r="C150" s="205" t="s">
        <v>306</v>
      </c>
      <c r="D150" s="205" t="s">
        <v>218</v>
      </c>
      <c r="E150" s="206" t="s">
        <v>307</v>
      </c>
      <c r="F150" s="207" t="s">
        <v>308</v>
      </c>
      <c r="G150" s="208" t="s">
        <v>293</v>
      </c>
      <c r="H150" s="209">
        <v>1</v>
      </c>
      <c r="I150" s="210"/>
      <c r="J150" s="211">
        <f>ROUND(I150*H150,2)</f>
        <v>0</v>
      </c>
      <c r="K150" s="207" t="s">
        <v>19</v>
      </c>
      <c r="L150" s="47"/>
      <c r="M150" s="212" t="s">
        <v>19</v>
      </c>
      <c r="N150" s="213" t="s">
        <v>45</v>
      </c>
      <c r="O150" s="87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6" t="s">
        <v>235</v>
      </c>
      <c r="AT150" s="216" t="s">
        <v>218</v>
      </c>
      <c r="AU150" s="216" t="s">
        <v>84</v>
      </c>
      <c r="AY150" s="20" t="s">
        <v>216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20" t="s">
        <v>82</v>
      </c>
      <c r="BK150" s="217">
        <f>ROUND(I150*H150,2)</f>
        <v>0</v>
      </c>
      <c r="BL150" s="20" t="s">
        <v>235</v>
      </c>
      <c r="BM150" s="216" t="s">
        <v>309</v>
      </c>
    </row>
    <row r="151" s="12" customFormat="1" ht="22.8" customHeight="1">
      <c r="A151" s="12"/>
      <c r="B151" s="189"/>
      <c r="C151" s="190"/>
      <c r="D151" s="191" t="s">
        <v>73</v>
      </c>
      <c r="E151" s="203" t="s">
        <v>243</v>
      </c>
      <c r="F151" s="203" t="s">
        <v>310</v>
      </c>
      <c r="G151" s="190"/>
      <c r="H151" s="190"/>
      <c r="I151" s="193"/>
      <c r="J151" s="204">
        <f>BK151</f>
        <v>0</v>
      </c>
      <c r="K151" s="190"/>
      <c r="L151" s="195"/>
      <c r="M151" s="196"/>
      <c r="N151" s="197"/>
      <c r="O151" s="197"/>
      <c r="P151" s="198">
        <f>SUM(P152:P154)</f>
        <v>0</v>
      </c>
      <c r="Q151" s="197"/>
      <c r="R151" s="198">
        <f>SUM(R152:R154)</f>
        <v>0.00022000000000000001</v>
      </c>
      <c r="S151" s="197"/>
      <c r="T151" s="199">
        <f>SUM(T152:T154)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0" t="s">
        <v>82</v>
      </c>
      <c r="AT151" s="201" t="s">
        <v>73</v>
      </c>
      <c r="AU151" s="201" t="s">
        <v>82</v>
      </c>
      <c r="AY151" s="200" t="s">
        <v>216</v>
      </c>
      <c r="BK151" s="202">
        <f>SUM(BK152:BK154)</f>
        <v>0</v>
      </c>
    </row>
    <row r="152" s="2" customFormat="1" ht="33" customHeight="1">
      <c r="A152" s="41"/>
      <c r="B152" s="42"/>
      <c r="C152" s="205" t="s">
        <v>311</v>
      </c>
      <c r="D152" s="205" t="s">
        <v>218</v>
      </c>
      <c r="E152" s="206" t="s">
        <v>312</v>
      </c>
      <c r="F152" s="207" t="s">
        <v>313</v>
      </c>
      <c r="G152" s="208" t="s">
        <v>125</v>
      </c>
      <c r="H152" s="209">
        <v>22</v>
      </c>
      <c r="I152" s="210"/>
      <c r="J152" s="211">
        <f>ROUND(I152*H152,2)</f>
        <v>0</v>
      </c>
      <c r="K152" s="207" t="s">
        <v>221</v>
      </c>
      <c r="L152" s="47"/>
      <c r="M152" s="212" t="s">
        <v>19</v>
      </c>
      <c r="N152" s="213" t="s">
        <v>45</v>
      </c>
      <c r="O152" s="87"/>
      <c r="P152" s="214">
        <f>O152*H152</f>
        <v>0</v>
      </c>
      <c r="Q152" s="214">
        <v>1.0000000000000001E-05</v>
      </c>
      <c r="R152" s="214">
        <f>Q152*H152</f>
        <v>0.00022000000000000001</v>
      </c>
      <c r="S152" s="214">
        <v>0</v>
      </c>
      <c r="T152" s="21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6" t="s">
        <v>222</v>
      </c>
      <c r="AT152" s="216" t="s">
        <v>218</v>
      </c>
      <c r="AU152" s="216" t="s">
        <v>84</v>
      </c>
      <c r="AY152" s="20" t="s">
        <v>216</v>
      </c>
      <c r="BE152" s="217">
        <f>IF(N152="základní",J152,0)</f>
        <v>0</v>
      </c>
      <c r="BF152" s="217">
        <f>IF(N152="snížená",J152,0)</f>
        <v>0</v>
      </c>
      <c r="BG152" s="217">
        <f>IF(N152="zákl. přenesená",J152,0)</f>
        <v>0</v>
      </c>
      <c r="BH152" s="217">
        <f>IF(N152="sníž. přenesená",J152,0)</f>
        <v>0</v>
      </c>
      <c r="BI152" s="217">
        <f>IF(N152="nulová",J152,0)</f>
        <v>0</v>
      </c>
      <c r="BJ152" s="20" t="s">
        <v>82</v>
      </c>
      <c r="BK152" s="217">
        <f>ROUND(I152*H152,2)</f>
        <v>0</v>
      </c>
      <c r="BL152" s="20" t="s">
        <v>222</v>
      </c>
      <c r="BM152" s="216" t="s">
        <v>314</v>
      </c>
    </row>
    <row r="153" s="2" customFormat="1">
      <c r="A153" s="41"/>
      <c r="B153" s="42"/>
      <c r="C153" s="43"/>
      <c r="D153" s="218" t="s">
        <v>224</v>
      </c>
      <c r="E153" s="43"/>
      <c r="F153" s="219" t="s">
        <v>315</v>
      </c>
      <c r="G153" s="43"/>
      <c r="H153" s="43"/>
      <c r="I153" s="220"/>
      <c r="J153" s="43"/>
      <c r="K153" s="43"/>
      <c r="L153" s="47"/>
      <c r="M153" s="221"/>
      <c r="N153" s="22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224</v>
      </c>
      <c r="AU153" s="20" t="s">
        <v>84</v>
      </c>
    </row>
    <row r="154" s="13" customFormat="1">
      <c r="A154" s="13"/>
      <c r="B154" s="223"/>
      <c r="C154" s="224"/>
      <c r="D154" s="225" t="s">
        <v>226</v>
      </c>
      <c r="E154" s="226" t="s">
        <v>19</v>
      </c>
      <c r="F154" s="227" t="s">
        <v>316</v>
      </c>
      <c r="G154" s="224"/>
      <c r="H154" s="228">
        <v>22</v>
      </c>
      <c r="I154" s="229"/>
      <c r="J154" s="224"/>
      <c r="K154" s="224"/>
      <c r="L154" s="230"/>
      <c r="M154" s="231"/>
      <c r="N154" s="232"/>
      <c r="O154" s="232"/>
      <c r="P154" s="232"/>
      <c r="Q154" s="232"/>
      <c r="R154" s="232"/>
      <c r="S154" s="232"/>
      <c r="T154" s="23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4" t="s">
        <v>226</v>
      </c>
      <c r="AU154" s="234" t="s">
        <v>84</v>
      </c>
      <c r="AV154" s="13" t="s">
        <v>84</v>
      </c>
      <c r="AW154" s="13" t="s">
        <v>35</v>
      </c>
      <c r="AX154" s="13" t="s">
        <v>82</v>
      </c>
      <c r="AY154" s="234" t="s">
        <v>216</v>
      </c>
    </row>
    <row r="155" s="12" customFormat="1" ht="22.8" customHeight="1">
      <c r="A155" s="12"/>
      <c r="B155" s="189"/>
      <c r="C155" s="190"/>
      <c r="D155" s="191" t="s">
        <v>73</v>
      </c>
      <c r="E155" s="203" t="s">
        <v>317</v>
      </c>
      <c r="F155" s="203" t="s">
        <v>318</v>
      </c>
      <c r="G155" s="190"/>
      <c r="H155" s="190"/>
      <c r="I155" s="193"/>
      <c r="J155" s="204">
        <f>BK155</f>
        <v>0</v>
      </c>
      <c r="K155" s="190"/>
      <c r="L155" s="195"/>
      <c r="M155" s="196"/>
      <c r="N155" s="197"/>
      <c r="O155" s="197"/>
      <c r="P155" s="198">
        <f>P156+P204+P519</f>
        <v>0</v>
      </c>
      <c r="Q155" s="197"/>
      <c r="R155" s="198">
        <f>R156+R204+R519</f>
        <v>203.50989518</v>
      </c>
      <c r="S155" s="197"/>
      <c r="T155" s="199">
        <f>T156+T204+T519</f>
        <v>0.49273857999999998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0" t="s">
        <v>82</v>
      </c>
      <c r="AT155" s="201" t="s">
        <v>73</v>
      </c>
      <c r="AU155" s="201" t="s">
        <v>82</v>
      </c>
      <c r="AY155" s="200" t="s">
        <v>216</v>
      </c>
      <c r="BK155" s="202">
        <f>BK156+BK204+BK519</f>
        <v>0</v>
      </c>
    </row>
    <row r="156" s="12" customFormat="1" ht="20.88" customHeight="1">
      <c r="A156" s="12"/>
      <c r="B156" s="189"/>
      <c r="C156" s="190"/>
      <c r="D156" s="191" t="s">
        <v>73</v>
      </c>
      <c r="E156" s="203" t="s">
        <v>319</v>
      </c>
      <c r="F156" s="203" t="s">
        <v>320</v>
      </c>
      <c r="G156" s="190"/>
      <c r="H156" s="190"/>
      <c r="I156" s="193"/>
      <c r="J156" s="204">
        <f>BK156</f>
        <v>0</v>
      </c>
      <c r="K156" s="190"/>
      <c r="L156" s="195"/>
      <c r="M156" s="196"/>
      <c r="N156" s="197"/>
      <c r="O156" s="197"/>
      <c r="P156" s="198">
        <f>SUM(P157:P203)</f>
        <v>0</v>
      </c>
      <c r="Q156" s="197"/>
      <c r="R156" s="198">
        <f>SUM(R157:R203)</f>
        <v>156.93838258</v>
      </c>
      <c r="S156" s="197"/>
      <c r="T156" s="199">
        <f>SUM(T157:T203)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0" t="s">
        <v>82</v>
      </c>
      <c r="AT156" s="201" t="s">
        <v>73</v>
      </c>
      <c r="AU156" s="201" t="s">
        <v>84</v>
      </c>
      <c r="AY156" s="200" t="s">
        <v>216</v>
      </c>
      <c r="BK156" s="202">
        <f>SUM(BK157:BK203)</f>
        <v>0</v>
      </c>
    </row>
    <row r="157" s="2" customFormat="1" ht="37.8" customHeight="1">
      <c r="A157" s="41"/>
      <c r="B157" s="42"/>
      <c r="C157" s="205" t="s">
        <v>321</v>
      </c>
      <c r="D157" s="205" t="s">
        <v>218</v>
      </c>
      <c r="E157" s="206" t="s">
        <v>322</v>
      </c>
      <c r="F157" s="207" t="s">
        <v>323</v>
      </c>
      <c r="G157" s="208" t="s">
        <v>87</v>
      </c>
      <c r="H157" s="209">
        <v>3142.511</v>
      </c>
      <c r="I157" s="210"/>
      <c r="J157" s="211">
        <f>ROUND(I157*H157,2)</f>
        <v>0</v>
      </c>
      <c r="K157" s="207" t="s">
        <v>221</v>
      </c>
      <c r="L157" s="47"/>
      <c r="M157" s="212" t="s">
        <v>19</v>
      </c>
      <c r="N157" s="213" t="s">
        <v>45</v>
      </c>
      <c r="O157" s="87"/>
      <c r="P157" s="214">
        <f>O157*H157</f>
        <v>0</v>
      </c>
      <c r="Q157" s="214">
        <v>0.03798</v>
      </c>
      <c r="R157" s="214">
        <f>Q157*H157</f>
        <v>119.35256778</v>
      </c>
      <c r="S157" s="214">
        <v>0</v>
      </c>
      <c r="T157" s="21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6" t="s">
        <v>222</v>
      </c>
      <c r="AT157" s="216" t="s">
        <v>218</v>
      </c>
      <c r="AU157" s="216" t="s">
        <v>89</v>
      </c>
      <c r="AY157" s="20" t="s">
        <v>216</v>
      </c>
      <c r="BE157" s="217">
        <f>IF(N157="základní",J157,0)</f>
        <v>0</v>
      </c>
      <c r="BF157" s="217">
        <f>IF(N157="snížená",J157,0)</f>
        <v>0</v>
      </c>
      <c r="BG157" s="217">
        <f>IF(N157="zákl. přenesená",J157,0)</f>
        <v>0</v>
      </c>
      <c r="BH157" s="217">
        <f>IF(N157="sníž. přenesená",J157,0)</f>
        <v>0</v>
      </c>
      <c r="BI157" s="217">
        <f>IF(N157="nulová",J157,0)</f>
        <v>0</v>
      </c>
      <c r="BJ157" s="20" t="s">
        <v>82</v>
      </c>
      <c r="BK157" s="217">
        <f>ROUND(I157*H157,2)</f>
        <v>0</v>
      </c>
      <c r="BL157" s="20" t="s">
        <v>222</v>
      </c>
      <c r="BM157" s="216" t="s">
        <v>324</v>
      </c>
    </row>
    <row r="158" s="2" customFormat="1">
      <c r="A158" s="41"/>
      <c r="B158" s="42"/>
      <c r="C158" s="43"/>
      <c r="D158" s="218" t="s">
        <v>224</v>
      </c>
      <c r="E158" s="43"/>
      <c r="F158" s="219" t="s">
        <v>325</v>
      </c>
      <c r="G158" s="43"/>
      <c r="H158" s="43"/>
      <c r="I158" s="220"/>
      <c r="J158" s="43"/>
      <c r="K158" s="43"/>
      <c r="L158" s="47"/>
      <c r="M158" s="221"/>
      <c r="N158" s="22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224</v>
      </c>
      <c r="AU158" s="20" t="s">
        <v>89</v>
      </c>
    </row>
    <row r="159" s="14" customFormat="1">
      <c r="A159" s="14"/>
      <c r="B159" s="235"/>
      <c r="C159" s="236"/>
      <c r="D159" s="225" t="s">
        <v>226</v>
      </c>
      <c r="E159" s="237" t="s">
        <v>19</v>
      </c>
      <c r="F159" s="238" t="s">
        <v>326</v>
      </c>
      <c r="G159" s="236"/>
      <c r="H159" s="237" t="s">
        <v>19</v>
      </c>
      <c r="I159" s="239"/>
      <c r="J159" s="236"/>
      <c r="K159" s="236"/>
      <c r="L159" s="240"/>
      <c r="M159" s="241"/>
      <c r="N159" s="242"/>
      <c r="O159" s="242"/>
      <c r="P159" s="242"/>
      <c r="Q159" s="242"/>
      <c r="R159" s="242"/>
      <c r="S159" s="242"/>
      <c r="T159" s="24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4" t="s">
        <v>226</v>
      </c>
      <c r="AU159" s="244" t="s">
        <v>89</v>
      </c>
      <c r="AV159" s="14" t="s">
        <v>82</v>
      </c>
      <c r="AW159" s="14" t="s">
        <v>35</v>
      </c>
      <c r="AX159" s="14" t="s">
        <v>74</v>
      </c>
      <c r="AY159" s="244" t="s">
        <v>216</v>
      </c>
    </row>
    <row r="160" s="13" customFormat="1">
      <c r="A160" s="13"/>
      <c r="B160" s="223"/>
      <c r="C160" s="224"/>
      <c r="D160" s="225" t="s">
        <v>226</v>
      </c>
      <c r="E160" s="226" t="s">
        <v>19</v>
      </c>
      <c r="F160" s="227" t="s">
        <v>327</v>
      </c>
      <c r="G160" s="224"/>
      <c r="H160" s="228">
        <v>2544.8499999999999</v>
      </c>
      <c r="I160" s="229"/>
      <c r="J160" s="224"/>
      <c r="K160" s="224"/>
      <c r="L160" s="230"/>
      <c r="M160" s="231"/>
      <c r="N160" s="232"/>
      <c r="O160" s="232"/>
      <c r="P160" s="232"/>
      <c r="Q160" s="232"/>
      <c r="R160" s="232"/>
      <c r="S160" s="232"/>
      <c r="T160" s="23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226</v>
      </c>
      <c r="AU160" s="234" t="s">
        <v>89</v>
      </c>
      <c r="AV160" s="13" t="s">
        <v>84</v>
      </c>
      <c r="AW160" s="13" t="s">
        <v>35</v>
      </c>
      <c r="AX160" s="13" t="s">
        <v>74</v>
      </c>
      <c r="AY160" s="234" t="s">
        <v>216</v>
      </c>
    </row>
    <row r="161" s="13" customFormat="1">
      <c r="A161" s="13"/>
      <c r="B161" s="223"/>
      <c r="C161" s="224"/>
      <c r="D161" s="225" t="s">
        <v>226</v>
      </c>
      <c r="E161" s="226" t="s">
        <v>19</v>
      </c>
      <c r="F161" s="227" t="s">
        <v>328</v>
      </c>
      <c r="G161" s="224"/>
      <c r="H161" s="228">
        <v>444</v>
      </c>
      <c r="I161" s="229"/>
      <c r="J161" s="224"/>
      <c r="K161" s="224"/>
      <c r="L161" s="230"/>
      <c r="M161" s="231"/>
      <c r="N161" s="232"/>
      <c r="O161" s="232"/>
      <c r="P161" s="232"/>
      <c r="Q161" s="232"/>
      <c r="R161" s="232"/>
      <c r="S161" s="232"/>
      <c r="T161" s="23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4" t="s">
        <v>226</v>
      </c>
      <c r="AU161" s="234" t="s">
        <v>89</v>
      </c>
      <c r="AV161" s="13" t="s">
        <v>84</v>
      </c>
      <c r="AW161" s="13" t="s">
        <v>35</v>
      </c>
      <c r="AX161" s="13" t="s">
        <v>74</v>
      </c>
      <c r="AY161" s="234" t="s">
        <v>216</v>
      </c>
    </row>
    <row r="162" s="13" customFormat="1">
      <c r="A162" s="13"/>
      <c r="B162" s="223"/>
      <c r="C162" s="224"/>
      <c r="D162" s="225" t="s">
        <v>226</v>
      </c>
      <c r="E162" s="226" t="s">
        <v>19</v>
      </c>
      <c r="F162" s="227" t="s">
        <v>329</v>
      </c>
      <c r="G162" s="224"/>
      <c r="H162" s="228">
        <v>153.661</v>
      </c>
      <c r="I162" s="229"/>
      <c r="J162" s="224"/>
      <c r="K162" s="224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226</v>
      </c>
      <c r="AU162" s="234" t="s">
        <v>89</v>
      </c>
      <c r="AV162" s="13" t="s">
        <v>84</v>
      </c>
      <c r="AW162" s="13" t="s">
        <v>35</v>
      </c>
      <c r="AX162" s="13" t="s">
        <v>74</v>
      </c>
      <c r="AY162" s="234" t="s">
        <v>216</v>
      </c>
    </row>
    <row r="163" s="15" customFormat="1">
      <c r="A163" s="15"/>
      <c r="B163" s="256"/>
      <c r="C163" s="257"/>
      <c r="D163" s="225" t="s">
        <v>226</v>
      </c>
      <c r="E163" s="258" t="s">
        <v>19</v>
      </c>
      <c r="F163" s="259" t="s">
        <v>330</v>
      </c>
      <c r="G163" s="257"/>
      <c r="H163" s="260">
        <v>3142.511</v>
      </c>
      <c r="I163" s="261"/>
      <c r="J163" s="257"/>
      <c r="K163" s="257"/>
      <c r="L163" s="262"/>
      <c r="M163" s="263"/>
      <c r="N163" s="264"/>
      <c r="O163" s="264"/>
      <c r="P163" s="264"/>
      <c r="Q163" s="264"/>
      <c r="R163" s="264"/>
      <c r="S163" s="264"/>
      <c r="T163" s="26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6" t="s">
        <v>226</v>
      </c>
      <c r="AU163" s="266" t="s">
        <v>89</v>
      </c>
      <c r="AV163" s="15" t="s">
        <v>222</v>
      </c>
      <c r="AW163" s="15" t="s">
        <v>35</v>
      </c>
      <c r="AX163" s="15" t="s">
        <v>82</v>
      </c>
      <c r="AY163" s="266" t="s">
        <v>216</v>
      </c>
    </row>
    <row r="164" s="2" customFormat="1" ht="16.5" customHeight="1">
      <c r="A164" s="41"/>
      <c r="B164" s="42"/>
      <c r="C164" s="205" t="s">
        <v>331</v>
      </c>
      <c r="D164" s="205" t="s">
        <v>218</v>
      </c>
      <c r="E164" s="206" t="s">
        <v>332</v>
      </c>
      <c r="F164" s="207" t="s">
        <v>333</v>
      </c>
      <c r="G164" s="208" t="s">
        <v>87</v>
      </c>
      <c r="H164" s="209">
        <v>3142.511</v>
      </c>
      <c r="I164" s="210"/>
      <c r="J164" s="211">
        <f>ROUND(I164*H164,2)</f>
        <v>0</v>
      </c>
      <c r="K164" s="207" t="s">
        <v>19</v>
      </c>
      <c r="L164" s="47"/>
      <c r="M164" s="212" t="s">
        <v>19</v>
      </c>
      <c r="N164" s="213" t="s">
        <v>45</v>
      </c>
      <c r="O164" s="87"/>
      <c r="P164" s="214">
        <f>O164*H164</f>
        <v>0</v>
      </c>
      <c r="Q164" s="214">
        <v>0</v>
      </c>
      <c r="R164" s="214">
        <f>Q164*H164</f>
        <v>0</v>
      </c>
      <c r="S164" s="214">
        <v>0</v>
      </c>
      <c r="T164" s="21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6" t="s">
        <v>222</v>
      </c>
      <c r="AT164" s="216" t="s">
        <v>218</v>
      </c>
      <c r="AU164" s="216" t="s">
        <v>89</v>
      </c>
      <c r="AY164" s="20" t="s">
        <v>216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20" t="s">
        <v>82</v>
      </c>
      <c r="BK164" s="217">
        <f>ROUND(I164*H164,2)</f>
        <v>0</v>
      </c>
      <c r="BL164" s="20" t="s">
        <v>222</v>
      </c>
      <c r="BM164" s="216" t="s">
        <v>334</v>
      </c>
    </row>
    <row r="165" s="2" customFormat="1" ht="24.15" customHeight="1">
      <c r="A165" s="41"/>
      <c r="B165" s="42"/>
      <c r="C165" s="205" t="s">
        <v>7</v>
      </c>
      <c r="D165" s="205" t="s">
        <v>218</v>
      </c>
      <c r="E165" s="206" t="s">
        <v>335</v>
      </c>
      <c r="F165" s="207" t="s">
        <v>336</v>
      </c>
      <c r="G165" s="208" t="s">
        <v>87</v>
      </c>
      <c r="H165" s="209">
        <v>3035.7800000000002</v>
      </c>
      <c r="I165" s="210"/>
      <c r="J165" s="211">
        <f>ROUND(I165*H165,2)</f>
        <v>0</v>
      </c>
      <c r="K165" s="207" t="s">
        <v>221</v>
      </c>
      <c r="L165" s="47"/>
      <c r="M165" s="212" t="s">
        <v>19</v>
      </c>
      <c r="N165" s="213" t="s">
        <v>45</v>
      </c>
      <c r="O165" s="87"/>
      <c r="P165" s="214">
        <f>O165*H165</f>
        <v>0</v>
      </c>
      <c r="Q165" s="214">
        <v>0.00025999999999999998</v>
      </c>
      <c r="R165" s="214">
        <f>Q165*H165</f>
        <v>0.78930279999999997</v>
      </c>
      <c r="S165" s="214">
        <v>0</v>
      </c>
      <c r="T165" s="21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6" t="s">
        <v>222</v>
      </c>
      <c r="AT165" s="216" t="s">
        <v>218</v>
      </c>
      <c r="AU165" s="216" t="s">
        <v>89</v>
      </c>
      <c r="AY165" s="20" t="s">
        <v>216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20" t="s">
        <v>82</v>
      </c>
      <c r="BK165" s="217">
        <f>ROUND(I165*H165,2)</f>
        <v>0</v>
      </c>
      <c r="BL165" s="20" t="s">
        <v>222</v>
      </c>
      <c r="BM165" s="216" t="s">
        <v>337</v>
      </c>
    </row>
    <row r="166" s="2" customFormat="1">
      <c r="A166" s="41"/>
      <c r="B166" s="42"/>
      <c r="C166" s="43"/>
      <c r="D166" s="218" t="s">
        <v>224</v>
      </c>
      <c r="E166" s="43"/>
      <c r="F166" s="219" t="s">
        <v>338</v>
      </c>
      <c r="G166" s="43"/>
      <c r="H166" s="43"/>
      <c r="I166" s="220"/>
      <c r="J166" s="43"/>
      <c r="K166" s="43"/>
      <c r="L166" s="47"/>
      <c r="M166" s="221"/>
      <c r="N166" s="222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224</v>
      </c>
      <c r="AU166" s="20" t="s">
        <v>89</v>
      </c>
    </row>
    <row r="167" s="14" customFormat="1">
      <c r="A167" s="14"/>
      <c r="B167" s="235"/>
      <c r="C167" s="236"/>
      <c r="D167" s="225" t="s">
        <v>226</v>
      </c>
      <c r="E167" s="237" t="s">
        <v>19</v>
      </c>
      <c r="F167" s="238" t="s">
        <v>339</v>
      </c>
      <c r="G167" s="236"/>
      <c r="H167" s="237" t="s">
        <v>19</v>
      </c>
      <c r="I167" s="239"/>
      <c r="J167" s="236"/>
      <c r="K167" s="236"/>
      <c r="L167" s="240"/>
      <c r="M167" s="241"/>
      <c r="N167" s="242"/>
      <c r="O167" s="242"/>
      <c r="P167" s="242"/>
      <c r="Q167" s="242"/>
      <c r="R167" s="242"/>
      <c r="S167" s="242"/>
      <c r="T167" s="24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4" t="s">
        <v>226</v>
      </c>
      <c r="AU167" s="244" t="s">
        <v>89</v>
      </c>
      <c r="AV167" s="14" t="s">
        <v>82</v>
      </c>
      <c r="AW167" s="14" t="s">
        <v>35</v>
      </c>
      <c r="AX167" s="14" t="s">
        <v>74</v>
      </c>
      <c r="AY167" s="244" t="s">
        <v>216</v>
      </c>
    </row>
    <row r="168" s="13" customFormat="1">
      <c r="A168" s="13"/>
      <c r="B168" s="223"/>
      <c r="C168" s="224"/>
      <c r="D168" s="225" t="s">
        <v>226</v>
      </c>
      <c r="E168" s="226" t="s">
        <v>19</v>
      </c>
      <c r="F168" s="227" t="s">
        <v>340</v>
      </c>
      <c r="G168" s="224"/>
      <c r="H168" s="228">
        <v>1180.22</v>
      </c>
      <c r="I168" s="229"/>
      <c r="J168" s="224"/>
      <c r="K168" s="224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226</v>
      </c>
      <c r="AU168" s="234" t="s">
        <v>89</v>
      </c>
      <c r="AV168" s="13" t="s">
        <v>84</v>
      </c>
      <c r="AW168" s="13" t="s">
        <v>35</v>
      </c>
      <c r="AX168" s="13" t="s">
        <v>74</v>
      </c>
      <c r="AY168" s="234" t="s">
        <v>216</v>
      </c>
    </row>
    <row r="169" s="14" customFormat="1">
      <c r="A169" s="14"/>
      <c r="B169" s="235"/>
      <c r="C169" s="236"/>
      <c r="D169" s="225" t="s">
        <v>226</v>
      </c>
      <c r="E169" s="237" t="s">
        <v>19</v>
      </c>
      <c r="F169" s="238" t="s">
        <v>341</v>
      </c>
      <c r="G169" s="236"/>
      <c r="H169" s="237" t="s">
        <v>19</v>
      </c>
      <c r="I169" s="239"/>
      <c r="J169" s="236"/>
      <c r="K169" s="236"/>
      <c r="L169" s="240"/>
      <c r="M169" s="241"/>
      <c r="N169" s="242"/>
      <c r="O169" s="242"/>
      <c r="P169" s="242"/>
      <c r="Q169" s="242"/>
      <c r="R169" s="242"/>
      <c r="S169" s="242"/>
      <c r="T169" s="24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4" t="s">
        <v>226</v>
      </c>
      <c r="AU169" s="244" t="s">
        <v>89</v>
      </c>
      <c r="AV169" s="14" t="s">
        <v>82</v>
      </c>
      <c r="AW169" s="14" t="s">
        <v>35</v>
      </c>
      <c r="AX169" s="14" t="s">
        <v>74</v>
      </c>
      <c r="AY169" s="244" t="s">
        <v>216</v>
      </c>
    </row>
    <row r="170" s="13" customFormat="1">
      <c r="A170" s="13"/>
      <c r="B170" s="223"/>
      <c r="C170" s="224"/>
      <c r="D170" s="225" t="s">
        <v>226</v>
      </c>
      <c r="E170" s="226" t="s">
        <v>19</v>
      </c>
      <c r="F170" s="227" t="s">
        <v>342</v>
      </c>
      <c r="G170" s="224"/>
      <c r="H170" s="228">
        <v>1855.56</v>
      </c>
      <c r="I170" s="229"/>
      <c r="J170" s="224"/>
      <c r="K170" s="224"/>
      <c r="L170" s="230"/>
      <c r="M170" s="231"/>
      <c r="N170" s="232"/>
      <c r="O170" s="232"/>
      <c r="P170" s="232"/>
      <c r="Q170" s="232"/>
      <c r="R170" s="232"/>
      <c r="S170" s="232"/>
      <c r="T170" s="23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4" t="s">
        <v>226</v>
      </c>
      <c r="AU170" s="234" t="s">
        <v>89</v>
      </c>
      <c r="AV170" s="13" t="s">
        <v>84</v>
      </c>
      <c r="AW170" s="13" t="s">
        <v>35</v>
      </c>
      <c r="AX170" s="13" t="s">
        <v>74</v>
      </c>
      <c r="AY170" s="234" t="s">
        <v>216</v>
      </c>
    </row>
    <row r="171" s="15" customFormat="1">
      <c r="A171" s="15"/>
      <c r="B171" s="256"/>
      <c r="C171" s="257"/>
      <c r="D171" s="225" t="s">
        <v>226</v>
      </c>
      <c r="E171" s="258" t="s">
        <v>19</v>
      </c>
      <c r="F171" s="259" t="s">
        <v>330</v>
      </c>
      <c r="G171" s="257"/>
      <c r="H171" s="260">
        <v>3035.7800000000002</v>
      </c>
      <c r="I171" s="261"/>
      <c r="J171" s="257"/>
      <c r="K171" s="257"/>
      <c r="L171" s="262"/>
      <c r="M171" s="263"/>
      <c r="N171" s="264"/>
      <c r="O171" s="264"/>
      <c r="P171" s="264"/>
      <c r="Q171" s="264"/>
      <c r="R171" s="264"/>
      <c r="S171" s="264"/>
      <c r="T171" s="26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6" t="s">
        <v>226</v>
      </c>
      <c r="AU171" s="266" t="s">
        <v>89</v>
      </c>
      <c r="AV171" s="15" t="s">
        <v>222</v>
      </c>
      <c r="AW171" s="15" t="s">
        <v>35</v>
      </c>
      <c r="AX171" s="15" t="s">
        <v>82</v>
      </c>
      <c r="AY171" s="266" t="s">
        <v>216</v>
      </c>
    </row>
    <row r="172" s="2" customFormat="1" ht="24.15" customHeight="1">
      <c r="A172" s="41"/>
      <c r="B172" s="42"/>
      <c r="C172" s="205" t="s">
        <v>343</v>
      </c>
      <c r="D172" s="205" t="s">
        <v>218</v>
      </c>
      <c r="E172" s="206" t="s">
        <v>344</v>
      </c>
      <c r="F172" s="207" t="s">
        <v>345</v>
      </c>
      <c r="G172" s="208" t="s">
        <v>87</v>
      </c>
      <c r="H172" s="209">
        <v>1180.22</v>
      </c>
      <c r="I172" s="210"/>
      <c r="J172" s="211">
        <f>ROUND(I172*H172,2)</f>
        <v>0</v>
      </c>
      <c r="K172" s="207" t="s">
        <v>221</v>
      </c>
      <c r="L172" s="47"/>
      <c r="M172" s="212" t="s">
        <v>19</v>
      </c>
      <c r="N172" s="213" t="s">
        <v>45</v>
      </c>
      <c r="O172" s="87"/>
      <c r="P172" s="214">
        <f>O172*H172</f>
        <v>0</v>
      </c>
      <c r="Q172" s="214">
        <v>0.0027299999999999998</v>
      </c>
      <c r="R172" s="214">
        <f>Q172*H172</f>
        <v>3.2220005999999999</v>
      </c>
      <c r="S172" s="214">
        <v>0</v>
      </c>
      <c r="T172" s="21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6" t="s">
        <v>222</v>
      </c>
      <c r="AT172" s="216" t="s">
        <v>218</v>
      </c>
      <c r="AU172" s="216" t="s">
        <v>89</v>
      </c>
      <c r="AY172" s="20" t="s">
        <v>216</v>
      </c>
      <c r="BE172" s="217">
        <f>IF(N172="základní",J172,0)</f>
        <v>0</v>
      </c>
      <c r="BF172" s="217">
        <f>IF(N172="snížená",J172,0)</f>
        <v>0</v>
      </c>
      <c r="BG172" s="217">
        <f>IF(N172="zákl. přenesená",J172,0)</f>
        <v>0</v>
      </c>
      <c r="BH172" s="217">
        <f>IF(N172="sníž. přenesená",J172,0)</f>
        <v>0</v>
      </c>
      <c r="BI172" s="217">
        <f>IF(N172="nulová",J172,0)</f>
        <v>0</v>
      </c>
      <c r="BJ172" s="20" t="s">
        <v>82</v>
      </c>
      <c r="BK172" s="217">
        <f>ROUND(I172*H172,2)</f>
        <v>0</v>
      </c>
      <c r="BL172" s="20" t="s">
        <v>222</v>
      </c>
      <c r="BM172" s="216" t="s">
        <v>346</v>
      </c>
    </row>
    <row r="173" s="2" customFormat="1">
      <c r="A173" s="41"/>
      <c r="B173" s="42"/>
      <c r="C173" s="43"/>
      <c r="D173" s="218" t="s">
        <v>224</v>
      </c>
      <c r="E173" s="43"/>
      <c r="F173" s="219" t="s">
        <v>347</v>
      </c>
      <c r="G173" s="43"/>
      <c r="H173" s="43"/>
      <c r="I173" s="220"/>
      <c r="J173" s="43"/>
      <c r="K173" s="43"/>
      <c r="L173" s="47"/>
      <c r="M173" s="221"/>
      <c r="N173" s="222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224</v>
      </c>
      <c r="AU173" s="20" t="s">
        <v>89</v>
      </c>
    </row>
    <row r="174" s="13" customFormat="1">
      <c r="A174" s="13"/>
      <c r="B174" s="223"/>
      <c r="C174" s="224"/>
      <c r="D174" s="225" t="s">
        <v>226</v>
      </c>
      <c r="E174" s="226" t="s">
        <v>19</v>
      </c>
      <c r="F174" s="227" t="s">
        <v>340</v>
      </c>
      <c r="G174" s="224"/>
      <c r="H174" s="228">
        <v>1180.22</v>
      </c>
      <c r="I174" s="229"/>
      <c r="J174" s="224"/>
      <c r="K174" s="224"/>
      <c r="L174" s="230"/>
      <c r="M174" s="231"/>
      <c r="N174" s="232"/>
      <c r="O174" s="232"/>
      <c r="P174" s="232"/>
      <c r="Q174" s="232"/>
      <c r="R174" s="232"/>
      <c r="S174" s="232"/>
      <c r="T174" s="23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4" t="s">
        <v>226</v>
      </c>
      <c r="AU174" s="234" t="s">
        <v>89</v>
      </c>
      <c r="AV174" s="13" t="s">
        <v>84</v>
      </c>
      <c r="AW174" s="13" t="s">
        <v>35</v>
      </c>
      <c r="AX174" s="13" t="s">
        <v>82</v>
      </c>
      <c r="AY174" s="234" t="s">
        <v>216</v>
      </c>
    </row>
    <row r="175" s="2" customFormat="1" ht="16.5" customHeight="1">
      <c r="A175" s="41"/>
      <c r="B175" s="42"/>
      <c r="C175" s="205" t="s">
        <v>348</v>
      </c>
      <c r="D175" s="205" t="s">
        <v>218</v>
      </c>
      <c r="E175" s="206" t="s">
        <v>349</v>
      </c>
      <c r="F175" s="207" t="s">
        <v>350</v>
      </c>
      <c r="G175" s="208" t="s">
        <v>87</v>
      </c>
      <c r="H175" s="209">
        <v>1180.22</v>
      </c>
      <c r="I175" s="210"/>
      <c r="J175" s="211">
        <f>ROUND(I175*H175,2)</f>
        <v>0</v>
      </c>
      <c r="K175" s="207" t="s">
        <v>19</v>
      </c>
      <c r="L175" s="47"/>
      <c r="M175" s="212" t="s">
        <v>19</v>
      </c>
      <c r="N175" s="213" t="s">
        <v>45</v>
      </c>
      <c r="O175" s="87"/>
      <c r="P175" s="214">
        <f>O175*H175</f>
        <v>0</v>
      </c>
      <c r="Q175" s="214">
        <v>0</v>
      </c>
      <c r="R175" s="214">
        <f>Q175*H175</f>
        <v>0</v>
      </c>
      <c r="S175" s="214">
        <v>0</v>
      </c>
      <c r="T175" s="21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6" t="s">
        <v>222</v>
      </c>
      <c r="AT175" s="216" t="s">
        <v>218</v>
      </c>
      <c r="AU175" s="216" t="s">
        <v>89</v>
      </c>
      <c r="AY175" s="20" t="s">
        <v>216</v>
      </c>
      <c r="BE175" s="217">
        <f>IF(N175="základní",J175,0)</f>
        <v>0</v>
      </c>
      <c r="BF175" s="217">
        <f>IF(N175="snížená",J175,0)</f>
        <v>0</v>
      </c>
      <c r="BG175" s="217">
        <f>IF(N175="zákl. přenesená",J175,0)</f>
        <v>0</v>
      </c>
      <c r="BH175" s="217">
        <f>IF(N175="sníž. přenesená",J175,0)</f>
        <v>0</v>
      </c>
      <c r="BI175" s="217">
        <f>IF(N175="nulová",J175,0)</f>
        <v>0</v>
      </c>
      <c r="BJ175" s="20" t="s">
        <v>82</v>
      </c>
      <c r="BK175" s="217">
        <f>ROUND(I175*H175,2)</f>
        <v>0</v>
      </c>
      <c r="BL175" s="20" t="s">
        <v>222</v>
      </c>
      <c r="BM175" s="216" t="s">
        <v>351</v>
      </c>
    </row>
    <row r="176" s="2" customFormat="1" ht="24.15" customHeight="1">
      <c r="A176" s="41"/>
      <c r="B176" s="42"/>
      <c r="C176" s="205" t="s">
        <v>352</v>
      </c>
      <c r="D176" s="205" t="s">
        <v>218</v>
      </c>
      <c r="E176" s="206" t="s">
        <v>353</v>
      </c>
      <c r="F176" s="207" t="s">
        <v>354</v>
      </c>
      <c r="G176" s="208" t="s">
        <v>87</v>
      </c>
      <c r="H176" s="209">
        <v>1855.56</v>
      </c>
      <c r="I176" s="210"/>
      <c r="J176" s="211">
        <f>ROUND(I176*H176,2)</f>
        <v>0</v>
      </c>
      <c r="K176" s="207" t="s">
        <v>221</v>
      </c>
      <c r="L176" s="47"/>
      <c r="M176" s="212" t="s">
        <v>19</v>
      </c>
      <c r="N176" s="213" t="s">
        <v>45</v>
      </c>
      <c r="O176" s="87"/>
      <c r="P176" s="214">
        <f>O176*H176</f>
        <v>0</v>
      </c>
      <c r="Q176" s="214">
        <v>0.0070000000000000001</v>
      </c>
      <c r="R176" s="214">
        <f>Q176*H176</f>
        <v>12.98892</v>
      </c>
      <c r="S176" s="214">
        <v>0</v>
      </c>
      <c r="T176" s="215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6" t="s">
        <v>222</v>
      </c>
      <c r="AT176" s="216" t="s">
        <v>218</v>
      </c>
      <c r="AU176" s="216" t="s">
        <v>89</v>
      </c>
      <c r="AY176" s="20" t="s">
        <v>216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20" t="s">
        <v>82</v>
      </c>
      <c r="BK176" s="217">
        <f>ROUND(I176*H176,2)</f>
        <v>0</v>
      </c>
      <c r="BL176" s="20" t="s">
        <v>222</v>
      </c>
      <c r="BM176" s="216" t="s">
        <v>355</v>
      </c>
    </row>
    <row r="177" s="2" customFormat="1">
      <c r="A177" s="41"/>
      <c r="B177" s="42"/>
      <c r="C177" s="43"/>
      <c r="D177" s="218" t="s">
        <v>224</v>
      </c>
      <c r="E177" s="43"/>
      <c r="F177" s="219" t="s">
        <v>356</v>
      </c>
      <c r="G177" s="43"/>
      <c r="H177" s="43"/>
      <c r="I177" s="220"/>
      <c r="J177" s="43"/>
      <c r="K177" s="43"/>
      <c r="L177" s="47"/>
      <c r="M177" s="221"/>
      <c r="N177" s="222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224</v>
      </c>
      <c r="AU177" s="20" t="s">
        <v>89</v>
      </c>
    </row>
    <row r="178" s="13" customFormat="1">
      <c r="A178" s="13"/>
      <c r="B178" s="223"/>
      <c r="C178" s="224"/>
      <c r="D178" s="225" t="s">
        <v>226</v>
      </c>
      <c r="E178" s="226" t="s">
        <v>19</v>
      </c>
      <c r="F178" s="227" t="s">
        <v>342</v>
      </c>
      <c r="G178" s="224"/>
      <c r="H178" s="228">
        <v>1855.56</v>
      </c>
      <c r="I178" s="229"/>
      <c r="J178" s="224"/>
      <c r="K178" s="224"/>
      <c r="L178" s="230"/>
      <c r="M178" s="231"/>
      <c r="N178" s="232"/>
      <c r="O178" s="232"/>
      <c r="P178" s="232"/>
      <c r="Q178" s="232"/>
      <c r="R178" s="232"/>
      <c r="S178" s="232"/>
      <c r="T178" s="23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4" t="s">
        <v>226</v>
      </c>
      <c r="AU178" s="234" t="s">
        <v>89</v>
      </c>
      <c r="AV178" s="13" t="s">
        <v>84</v>
      </c>
      <c r="AW178" s="13" t="s">
        <v>35</v>
      </c>
      <c r="AX178" s="13" t="s">
        <v>82</v>
      </c>
      <c r="AY178" s="234" t="s">
        <v>216</v>
      </c>
    </row>
    <row r="179" s="2" customFormat="1" ht="16.5" customHeight="1">
      <c r="A179" s="41"/>
      <c r="B179" s="42"/>
      <c r="C179" s="205" t="s">
        <v>357</v>
      </c>
      <c r="D179" s="205" t="s">
        <v>218</v>
      </c>
      <c r="E179" s="206" t="s">
        <v>358</v>
      </c>
      <c r="F179" s="207" t="s">
        <v>359</v>
      </c>
      <c r="G179" s="208" t="s">
        <v>87</v>
      </c>
      <c r="H179" s="209">
        <v>1855.56</v>
      </c>
      <c r="I179" s="210"/>
      <c r="J179" s="211">
        <f>ROUND(I179*H179,2)</f>
        <v>0</v>
      </c>
      <c r="K179" s="207" t="s">
        <v>19</v>
      </c>
      <c r="L179" s="47"/>
      <c r="M179" s="212" t="s">
        <v>19</v>
      </c>
      <c r="N179" s="213" t="s">
        <v>45</v>
      </c>
      <c r="O179" s="87"/>
      <c r="P179" s="214">
        <f>O179*H179</f>
        <v>0</v>
      </c>
      <c r="Q179" s="214">
        <v>0</v>
      </c>
      <c r="R179" s="214">
        <f>Q179*H179</f>
        <v>0</v>
      </c>
      <c r="S179" s="214">
        <v>0</v>
      </c>
      <c r="T179" s="21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6" t="s">
        <v>222</v>
      </c>
      <c r="AT179" s="216" t="s">
        <v>218</v>
      </c>
      <c r="AU179" s="216" t="s">
        <v>89</v>
      </c>
      <c r="AY179" s="20" t="s">
        <v>216</v>
      </c>
      <c r="BE179" s="217">
        <f>IF(N179="základní",J179,0)</f>
        <v>0</v>
      </c>
      <c r="BF179" s="217">
        <f>IF(N179="snížená",J179,0)</f>
        <v>0</v>
      </c>
      <c r="BG179" s="217">
        <f>IF(N179="zákl. přenesená",J179,0)</f>
        <v>0</v>
      </c>
      <c r="BH179" s="217">
        <f>IF(N179="sníž. přenesená",J179,0)</f>
        <v>0</v>
      </c>
      <c r="BI179" s="217">
        <f>IF(N179="nulová",J179,0)</f>
        <v>0</v>
      </c>
      <c r="BJ179" s="20" t="s">
        <v>82</v>
      </c>
      <c r="BK179" s="217">
        <f>ROUND(I179*H179,2)</f>
        <v>0</v>
      </c>
      <c r="BL179" s="20" t="s">
        <v>222</v>
      </c>
      <c r="BM179" s="216" t="s">
        <v>360</v>
      </c>
    </row>
    <row r="180" s="2" customFormat="1" ht="37.8" customHeight="1">
      <c r="A180" s="41"/>
      <c r="B180" s="42"/>
      <c r="C180" s="205" t="s">
        <v>361</v>
      </c>
      <c r="D180" s="205" t="s">
        <v>218</v>
      </c>
      <c r="E180" s="206" t="s">
        <v>362</v>
      </c>
      <c r="F180" s="207" t="s">
        <v>363</v>
      </c>
      <c r="G180" s="208" t="s">
        <v>87</v>
      </c>
      <c r="H180" s="209">
        <v>2</v>
      </c>
      <c r="I180" s="210"/>
      <c r="J180" s="211">
        <f>ROUND(I180*H180,2)</f>
        <v>0</v>
      </c>
      <c r="K180" s="207" t="s">
        <v>221</v>
      </c>
      <c r="L180" s="47"/>
      <c r="M180" s="212" t="s">
        <v>19</v>
      </c>
      <c r="N180" s="213" t="s">
        <v>45</v>
      </c>
      <c r="O180" s="87"/>
      <c r="P180" s="214">
        <f>O180*H180</f>
        <v>0</v>
      </c>
      <c r="Q180" s="214">
        <v>0.027900000000000001</v>
      </c>
      <c r="R180" s="214">
        <f>Q180*H180</f>
        <v>0.055800000000000002</v>
      </c>
      <c r="S180" s="214">
        <v>0</v>
      </c>
      <c r="T180" s="215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6" t="s">
        <v>222</v>
      </c>
      <c r="AT180" s="216" t="s">
        <v>218</v>
      </c>
      <c r="AU180" s="216" t="s">
        <v>89</v>
      </c>
      <c r="AY180" s="20" t="s">
        <v>216</v>
      </c>
      <c r="BE180" s="217">
        <f>IF(N180="základní",J180,0)</f>
        <v>0</v>
      </c>
      <c r="BF180" s="217">
        <f>IF(N180="snížená",J180,0)</f>
        <v>0</v>
      </c>
      <c r="BG180" s="217">
        <f>IF(N180="zákl. přenesená",J180,0)</f>
        <v>0</v>
      </c>
      <c r="BH180" s="217">
        <f>IF(N180="sníž. přenesená",J180,0)</f>
        <v>0</v>
      </c>
      <c r="BI180" s="217">
        <f>IF(N180="nulová",J180,0)</f>
        <v>0</v>
      </c>
      <c r="BJ180" s="20" t="s">
        <v>82</v>
      </c>
      <c r="BK180" s="217">
        <f>ROUND(I180*H180,2)</f>
        <v>0</v>
      </c>
      <c r="BL180" s="20" t="s">
        <v>222</v>
      </c>
      <c r="BM180" s="216" t="s">
        <v>364</v>
      </c>
    </row>
    <row r="181" s="2" customFormat="1">
      <c r="A181" s="41"/>
      <c r="B181" s="42"/>
      <c r="C181" s="43"/>
      <c r="D181" s="218" t="s">
        <v>224</v>
      </c>
      <c r="E181" s="43"/>
      <c r="F181" s="219" t="s">
        <v>365</v>
      </c>
      <c r="G181" s="43"/>
      <c r="H181" s="43"/>
      <c r="I181" s="220"/>
      <c r="J181" s="43"/>
      <c r="K181" s="43"/>
      <c r="L181" s="47"/>
      <c r="M181" s="221"/>
      <c r="N181" s="222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224</v>
      </c>
      <c r="AU181" s="20" t="s">
        <v>89</v>
      </c>
    </row>
    <row r="182" s="13" customFormat="1">
      <c r="A182" s="13"/>
      <c r="B182" s="223"/>
      <c r="C182" s="224"/>
      <c r="D182" s="225" t="s">
        <v>226</v>
      </c>
      <c r="E182" s="226" t="s">
        <v>19</v>
      </c>
      <c r="F182" s="227" t="s">
        <v>366</v>
      </c>
      <c r="G182" s="224"/>
      <c r="H182" s="228">
        <v>2</v>
      </c>
      <c r="I182" s="229"/>
      <c r="J182" s="224"/>
      <c r="K182" s="224"/>
      <c r="L182" s="230"/>
      <c r="M182" s="231"/>
      <c r="N182" s="232"/>
      <c r="O182" s="232"/>
      <c r="P182" s="232"/>
      <c r="Q182" s="232"/>
      <c r="R182" s="232"/>
      <c r="S182" s="232"/>
      <c r="T182" s="23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4" t="s">
        <v>226</v>
      </c>
      <c r="AU182" s="234" t="s">
        <v>89</v>
      </c>
      <c r="AV182" s="13" t="s">
        <v>84</v>
      </c>
      <c r="AW182" s="13" t="s">
        <v>35</v>
      </c>
      <c r="AX182" s="13" t="s">
        <v>82</v>
      </c>
      <c r="AY182" s="234" t="s">
        <v>216</v>
      </c>
    </row>
    <row r="183" s="2" customFormat="1" ht="37.8" customHeight="1">
      <c r="A183" s="41"/>
      <c r="B183" s="42"/>
      <c r="C183" s="205" t="s">
        <v>367</v>
      </c>
      <c r="D183" s="205" t="s">
        <v>218</v>
      </c>
      <c r="E183" s="206" t="s">
        <v>368</v>
      </c>
      <c r="F183" s="207" t="s">
        <v>369</v>
      </c>
      <c r="G183" s="208" t="s">
        <v>87</v>
      </c>
      <c r="H183" s="209">
        <v>286.49000000000001</v>
      </c>
      <c r="I183" s="210"/>
      <c r="J183" s="211">
        <f>ROUND(I183*H183,2)</f>
        <v>0</v>
      </c>
      <c r="K183" s="207" t="s">
        <v>221</v>
      </c>
      <c r="L183" s="47"/>
      <c r="M183" s="212" t="s">
        <v>19</v>
      </c>
      <c r="N183" s="213" t="s">
        <v>45</v>
      </c>
      <c r="O183" s="87"/>
      <c r="P183" s="214">
        <f>O183*H183</f>
        <v>0</v>
      </c>
      <c r="Q183" s="214">
        <v>0.026179999999999998</v>
      </c>
      <c r="R183" s="214">
        <f>Q183*H183</f>
        <v>7.5003082000000001</v>
      </c>
      <c r="S183" s="214">
        <v>0</v>
      </c>
      <c r="T183" s="215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6" t="s">
        <v>222</v>
      </c>
      <c r="AT183" s="216" t="s">
        <v>218</v>
      </c>
      <c r="AU183" s="216" t="s">
        <v>89</v>
      </c>
      <c r="AY183" s="20" t="s">
        <v>216</v>
      </c>
      <c r="BE183" s="217">
        <f>IF(N183="základní",J183,0)</f>
        <v>0</v>
      </c>
      <c r="BF183" s="217">
        <f>IF(N183="snížená",J183,0)</f>
        <v>0</v>
      </c>
      <c r="BG183" s="217">
        <f>IF(N183="zákl. přenesená",J183,0)</f>
        <v>0</v>
      </c>
      <c r="BH183" s="217">
        <f>IF(N183="sníž. přenesená",J183,0)</f>
        <v>0</v>
      </c>
      <c r="BI183" s="217">
        <f>IF(N183="nulová",J183,0)</f>
        <v>0</v>
      </c>
      <c r="BJ183" s="20" t="s">
        <v>82</v>
      </c>
      <c r="BK183" s="217">
        <f>ROUND(I183*H183,2)</f>
        <v>0</v>
      </c>
      <c r="BL183" s="20" t="s">
        <v>222</v>
      </c>
      <c r="BM183" s="216" t="s">
        <v>370</v>
      </c>
    </row>
    <row r="184" s="2" customFormat="1">
      <c r="A184" s="41"/>
      <c r="B184" s="42"/>
      <c r="C184" s="43"/>
      <c r="D184" s="218" t="s">
        <v>224</v>
      </c>
      <c r="E184" s="43"/>
      <c r="F184" s="219" t="s">
        <v>371</v>
      </c>
      <c r="G184" s="43"/>
      <c r="H184" s="43"/>
      <c r="I184" s="220"/>
      <c r="J184" s="43"/>
      <c r="K184" s="43"/>
      <c r="L184" s="47"/>
      <c r="M184" s="221"/>
      <c r="N184" s="222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224</v>
      </c>
      <c r="AU184" s="20" t="s">
        <v>89</v>
      </c>
    </row>
    <row r="185" s="13" customFormat="1">
      <c r="A185" s="13"/>
      <c r="B185" s="223"/>
      <c r="C185" s="224"/>
      <c r="D185" s="225" t="s">
        <v>226</v>
      </c>
      <c r="E185" s="226" t="s">
        <v>19</v>
      </c>
      <c r="F185" s="227" t="s">
        <v>372</v>
      </c>
      <c r="G185" s="224"/>
      <c r="H185" s="228">
        <v>286.49000000000001</v>
      </c>
      <c r="I185" s="229"/>
      <c r="J185" s="224"/>
      <c r="K185" s="224"/>
      <c r="L185" s="230"/>
      <c r="M185" s="231"/>
      <c r="N185" s="232"/>
      <c r="O185" s="232"/>
      <c r="P185" s="232"/>
      <c r="Q185" s="232"/>
      <c r="R185" s="232"/>
      <c r="S185" s="232"/>
      <c r="T185" s="23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4" t="s">
        <v>226</v>
      </c>
      <c r="AU185" s="234" t="s">
        <v>89</v>
      </c>
      <c r="AV185" s="13" t="s">
        <v>84</v>
      </c>
      <c r="AW185" s="13" t="s">
        <v>35</v>
      </c>
      <c r="AX185" s="13" t="s">
        <v>82</v>
      </c>
      <c r="AY185" s="234" t="s">
        <v>216</v>
      </c>
    </row>
    <row r="186" s="2" customFormat="1" ht="16.5" customHeight="1">
      <c r="A186" s="41"/>
      <c r="B186" s="42"/>
      <c r="C186" s="205" t="s">
        <v>373</v>
      </c>
      <c r="D186" s="205" t="s">
        <v>218</v>
      </c>
      <c r="E186" s="206" t="s">
        <v>374</v>
      </c>
      <c r="F186" s="207" t="s">
        <v>359</v>
      </c>
      <c r="G186" s="208" t="s">
        <v>87</v>
      </c>
      <c r="H186" s="209">
        <v>286.49000000000001</v>
      </c>
      <c r="I186" s="210"/>
      <c r="J186" s="211">
        <f>ROUND(I186*H186,2)</f>
        <v>0</v>
      </c>
      <c r="K186" s="207" t="s">
        <v>19</v>
      </c>
      <c r="L186" s="47"/>
      <c r="M186" s="212" t="s">
        <v>19</v>
      </c>
      <c r="N186" s="213" t="s">
        <v>45</v>
      </c>
      <c r="O186" s="87"/>
      <c r="P186" s="214">
        <f>O186*H186</f>
        <v>0</v>
      </c>
      <c r="Q186" s="214">
        <v>0</v>
      </c>
      <c r="R186" s="214">
        <f>Q186*H186</f>
        <v>0</v>
      </c>
      <c r="S186" s="214">
        <v>0</v>
      </c>
      <c r="T186" s="215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6" t="s">
        <v>222</v>
      </c>
      <c r="AT186" s="216" t="s">
        <v>218</v>
      </c>
      <c r="AU186" s="216" t="s">
        <v>89</v>
      </c>
      <c r="AY186" s="20" t="s">
        <v>216</v>
      </c>
      <c r="BE186" s="217">
        <f>IF(N186="základní",J186,0)</f>
        <v>0</v>
      </c>
      <c r="BF186" s="217">
        <f>IF(N186="snížená",J186,0)</f>
        <v>0</v>
      </c>
      <c r="BG186" s="217">
        <f>IF(N186="zákl. přenesená",J186,0)</f>
        <v>0</v>
      </c>
      <c r="BH186" s="217">
        <f>IF(N186="sníž. přenesená",J186,0)</f>
        <v>0</v>
      </c>
      <c r="BI186" s="217">
        <f>IF(N186="nulová",J186,0)</f>
        <v>0</v>
      </c>
      <c r="BJ186" s="20" t="s">
        <v>82</v>
      </c>
      <c r="BK186" s="217">
        <f>ROUND(I186*H186,2)</f>
        <v>0</v>
      </c>
      <c r="BL186" s="20" t="s">
        <v>222</v>
      </c>
      <c r="BM186" s="216" t="s">
        <v>375</v>
      </c>
    </row>
    <row r="187" s="2" customFormat="1" ht="24.15" customHeight="1">
      <c r="A187" s="41"/>
      <c r="B187" s="42"/>
      <c r="C187" s="205" t="s">
        <v>376</v>
      </c>
      <c r="D187" s="205" t="s">
        <v>218</v>
      </c>
      <c r="E187" s="206" t="s">
        <v>377</v>
      </c>
      <c r="F187" s="207" t="s">
        <v>378</v>
      </c>
      <c r="G187" s="208" t="s">
        <v>87</v>
      </c>
      <c r="H187" s="209">
        <v>174.75999999999999</v>
      </c>
      <c r="I187" s="210"/>
      <c r="J187" s="211">
        <f>ROUND(I187*H187,2)</f>
        <v>0</v>
      </c>
      <c r="K187" s="207" t="s">
        <v>221</v>
      </c>
      <c r="L187" s="47"/>
      <c r="M187" s="212" t="s">
        <v>19</v>
      </c>
      <c r="N187" s="213" t="s">
        <v>45</v>
      </c>
      <c r="O187" s="87"/>
      <c r="P187" s="214">
        <f>O187*H187</f>
        <v>0</v>
      </c>
      <c r="Q187" s="214">
        <v>0.00020000000000000001</v>
      </c>
      <c r="R187" s="214">
        <f>Q187*H187</f>
        <v>0.034951999999999997</v>
      </c>
      <c r="S187" s="214">
        <v>0</v>
      </c>
      <c r="T187" s="215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6" t="s">
        <v>222</v>
      </c>
      <c r="AT187" s="216" t="s">
        <v>218</v>
      </c>
      <c r="AU187" s="216" t="s">
        <v>89</v>
      </c>
      <c r="AY187" s="20" t="s">
        <v>216</v>
      </c>
      <c r="BE187" s="217">
        <f>IF(N187="základní",J187,0)</f>
        <v>0</v>
      </c>
      <c r="BF187" s="217">
        <f>IF(N187="snížená",J187,0)</f>
        <v>0</v>
      </c>
      <c r="BG187" s="217">
        <f>IF(N187="zákl. přenesená",J187,0)</f>
        <v>0</v>
      </c>
      <c r="BH187" s="217">
        <f>IF(N187="sníž. přenesená",J187,0)</f>
        <v>0</v>
      </c>
      <c r="BI187" s="217">
        <f>IF(N187="nulová",J187,0)</f>
        <v>0</v>
      </c>
      <c r="BJ187" s="20" t="s">
        <v>82</v>
      </c>
      <c r="BK187" s="217">
        <f>ROUND(I187*H187,2)</f>
        <v>0</v>
      </c>
      <c r="BL187" s="20" t="s">
        <v>222</v>
      </c>
      <c r="BM187" s="216" t="s">
        <v>379</v>
      </c>
    </row>
    <row r="188" s="2" customFormat="1">
      <c r="A188" s="41"/>
      <c r="B188" s="42"/>
      <c r="C188" s="43"/>
      <c r="D188" s="218" t="s">
        <v>224</v>
      </c>
      <c r="E188" s="43"/>
      <c r="F188" s="219" t="s">
        <v>380</v>
      </c>
      <c r="G188" s="43"/>
      <c r="H188" s="43"/>
      <c r="I188" s="220"/>
      <c r="J188" s="43"/>
      <c r="K188" s="43"/>
      <c r="L188" s="47"/>
      <c r="M188" s="221"/>
      <c r="N188" s="222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224</v>
      </c>
      <c r="AU188" s="20" t="s">
        <v>89</v>
      </c>
    </row>
    <row r="189" s="13" customFormat="1">
      <c r="A189" s="13"/>
      <c r="B189" s="223"/>
      <c r="C189" s="224"/>
      <c r="D189" s="225" t="s">
        <v>226</v>
      </c>
      <c r="E189" s="226" t="s">
        <v>19</v>
      </c>
      <c r="F189" s="227" t="s">
        <v>381</v>
      </c>
      <c r="G189" s="224"/>
      <c r="H189" s="228">
        <v>174.75999999999999</v>
      </c>
      <c r="I189" s="229"/>
      <c r="J189" s="224"/>
      <c r="K189" s="224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226</v>
      </c>
      <c r="AU189" s="234" t="s">
        <v>89</v>
      </c>
      <c r="AV189" s="13" t="s">
        <v>84</v>
      </c>
      <c r="AW189" s="13" t="s">
        <v>35</v>
      </c>
      <c r="AX189" s="13" t="s">
        <v>82</v>
      </c>
      <c r="AY189" s="234" t="s">
        <v>216</v>
      </c>
    </row>
    <row r="190" s="2" customFormat="1" ht="37.8" customHeight="1">
      <c r="A190" s="41"/>
      <c r="B190" s="42"/>
      <c r="C190" s="205" t="s">
        <v>382</v>
      </c>
      <c r="D190" s="205" t="s">
        <v>218</v>
      </c>
      <c r="E190" s="206" t="s">
        <v>383</v>
      </c>
      <c r="F190" s="207" t="s">
        <v>384</v>
      </c>
      <c r="G190" s="208" t="s">
        <v>87</v>
      </c>
      <c r="H190" s="209">
        <v>174.75999999999999</v>
      </c>
      <c r="I190" s="210"/>
      <c r="J190" s="211">
        <f>ROUND(I190*H190,2)</f>
        <v>0</v>
      </c>
      <c r="K190" s="207" t="s">
        <v>221</v>
      </c>
      <c r="L190" s="47"/>
      <c r="M190" s="212" t="s">
        <v>19</v>
      </c>
      <c r="N190" s="213" t="s">
        <v>45</v>
      </c>
      <c r="O190" s="87"/>
      <c r="P190" s="214">
        <f>O190*H190</f>
        <v>0</v>
      </c>
      <c r="Q190" s="214">
        <v>0.00182</v>
      </c>
      <c r="R190" s="214">
        <f>Q190*H190</f>
        <v>0.31806319999999999</v>
      </c>
      <c r="S190" s="214">
        <v>0</v>
      </c>
      <c r="T190" s="215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6" t="s">
        <v>222</v>
      </c>
      <c r="AT190" s="216" t="s">
        <v>218</v>
      </c>
      <c r="AU190" s="216" t="s">
        <v>89</v>
      </c>
      <c r="AY190" s="20" t="s">
        <v>216</v>
      </c>
      <c r="BE190" s="217">
        <f>IF(N190="základní",J190,0)</f>
        <v>0</v>
      </c>
      <c r="BF190" s="217">
        <f>IF(N190="snížená",J190,0)</f>
        <v>0</v>
      </c>
      <c r="BG190" s="217">
        <f>IF(N190="zákl. přenesená",J190,0)</f>
        <v>0</v>
      </c>
      <c r="BH190" s="217">
        <f>IF(N190="sníž. přenesená",J190,0)</f>
        <v>0</v>
      </c>
      <c r="BI190" s="217">
        <f>IF(N190="nulová",J190,0)</f>
        <v>0</v>
      </c>
      <c r="BJ190" s="20" t="s">
        <v>82</v>
      </c>
      <c r="BK190" s="217">
        <f>ROUND(I190*H190,2)</f>
        <v>0</v>
      </c>
      <c r="BL190" s="20" t="s">
        <v>222</v>
      </c>
      <c r="BM190" s="216" t="s">
        <v>385</v>
      </c>
    </row>
    <row r="191" s="2" customFormat="1">
      <c r="A191" s="41"/>
      <c r="B191" s="42"/>
      <c r="C191" s="43"/>
      <c r="D191" s="218" t="s">
        <v>224</v>
      </c>
      <c r="E191" s="43"/>
      <c r="F191" s="219" t="s">
        <v>386</v>
      </c>
      <c r="G191" s="43"/>
      <c r="H191" s="43"/>
      <c r="I191" s="220"/>
      <c r="J191" s="43"/>
      <c r="K191" s="43"/>
      <c r="L191" s="47"/>
      <c r="M191" s="221"/>
      <c r="N191" s="222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224</v>
      </c>
      <c r="AU191" s="20" t="s">
        <v>89</v>
      </c>
    </row>
    <row r="192" s="2" customFormat="1">
      <c r="A192" s="41"/>
      <c r="B192" s="42"/>
      <c r="C192" s="43"/>
      <c r="D192" s="225" t="s">
        <v>262</v>
      </c>
      <c r="E192" s="43"/>
      <c r="F192" s="245" t="s">
        <v>387</v>
      </c>
      <c r="G192" s="43"/>
      <c r="H192" s="43"/>
      <c r="I192" s="220"/>
      <c r="J192" s="43"/>
      <c r="K192" s="43"/>
      <c r="L192" s="47"/>
      <c r="M192" s="221"/>
      <c r="N192" s="222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262</v>
      </c>
      <c r="AU192" s="20" t="s">
        <v>89</v>
      </c>
    </row>
    <row r="193" s="13" customFormat="1">
      <c r="A193" s="13"/>
      <c r="B193" s="223"/>
      <c r="C193" s="224"/>
      <c r="D193" s="225" t="s">
        <v>226</v>
      </c>
      <c r="E193" s="226" t="s">
        <v>19</v>
      </c>
      <c r="F193" s="227" t="s">
        <v>381</v>
      </c>
      <c r="G193" s="224"/>
      <c r="H193" s="228">
        <v>174.75999999999999</v>
      </c>
      <c r="I193" s="229"/>
      <c r="J193" s="224"/>
      <c r="K193" s="224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226</v>
      </c>
      <c r="AU193" s="234" t="s">
        <v>89</v>
      </c>
      <c r="AV193" s="13" t="s">
        <v>84</v>
      </c>
      <c r="AW193" s="13" t="s">
        <v>35</v>
      </c>
      <c r="AX193" s="13" t="s">
        <v>82</v>
      </c>
      <c r="AY193" s="234" t="s">
        <v>216</v>
      </c>
    </row>
    <row r="194" s="2" customFormat="1" ht="16.5" customHeight="1">
      <c r="A194" s="41"/>
      <c r="B194" s="42"/>
      <c r="C194" s="205" t="s">
        <v>388</v>
      </c>
      <c r="D194" s="205" t="s">
        <v>218</v>
      </c>
      <c r="E194" s="206" t="s">
        <v>389</v>
      </c>
      <c r="F194" s="207" t="s">
        <v>390</v>
      </c>
      <c r="G194" s="208" t="s">
        <v>87</v>
      </c>
      <c r="H194" s="209">
        <v>174.75999999999999</v>
      </c>
      <c r="I194" s="210"/>
      <c r="J194" s="211">
        <f>ROUND(I194*H194,2)</f>
        <v>0</v>
      </c>
      <c r="K194" s="207" t="s">
        <v>19</v>
      </c>
      <c r="L194" s="47"/>
      <c r="M194" s="212" t="s">
        <v>19</v>
      </c>
      <c r="N194" s="213" t="s">
        <v>45</v>
      </c>
      <c r="O194" s="87"/>
      <c r="P194" s="214">
        <f>O194*H194</f>
        <v>0</v>
      </c>
      <c r="Q194" s="214">
        <v>0</v>
      </c>
      <c r="R194" s="214">
        <f>Q194*H194</f>
        <v>0</v>
      </c>
      <c r="S194" s="214">
        <v>0</v>
      </c>
      <c r="T194" s="21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6" t="s">
        <v>222</v>
      </c>
      <c r="AT194" s="216" t="s">
        <v>218</v>
      </c>
      <c r="AU194" s="216" t="s">
        <v>89</v>
      </c>
      <c r="AY194" s="20" t="s">
        <v>216</v>
      </c>
      <c r="BE194" s="217">
        <f>IF(N194="základní",J194,0)</f>
        <v>0</v>
      </c>
      <c r="BF194" s="217">
        <f>IF(N194="snížená",J194,0)</f>
        <v>0</v>
      </c>
      <c r="BG194" s="217">
        <f>IF(N194="zákl. přenesená",J194,0)</f>
        <v>0</v>
      </c>
      <c r="BH194" s="217">
        <f>IF(N194="sníž. přenesená",J194,0)</f>
        <v>0</v>
      </c>
      <c r="BI194" s="217">
        <f>IF(N194="nulová",J194,0)</f>
        <v>0</v>
      </c>
      <c r="BJ194" s="20" t="s">
        <v>82</v>
      </c>
      <c r="BK194" s="217">
        <f>ROUND(I194*H194,2)</f>
        <v>0</v>
      </c>
      <c r="BL194" s="20" t="s">
        <v>222</v>
      </c>
      <c r="BM194" s="216" t="s">
        <v>391</v>
      </c>
    </row>
    <row r="195" s="2" customFormat="1" ht="37.8" customHeight="1">
      <c r="A195" s="41"/>
      <c r="B195" s="42"/>
      <c r="C195" s="205" t="s">
        <v>392</v>
      </c>
      <c r="D195" s="205" t="s">
        <v>218</v>
      </c>
      <c r="E195" s="206" t="s">
        <v>393</v>
      </c>
      <c r="F195" s="207" t="s">
        <v>394</v>
      </c>
      <c r="G195" s="208" t="s">
        <v>87</v>
      </c>
      <c r="H195" s="209">
        <v>320.60000000000002</v>
      </c>
      <c r="I195" s="210"/>
      <c r="J195" s="211">
        <f>ROUND(I195*H195,2)</f>
        <v>0</v>
      </c>
      <c r="K195" s="207" t="s">
        <v>19</v>
      </c>
      <c r="L195" s="47"/>
      <c r="M195" s="212" t="s">
        <v>19</v>
      </c>
      <c r="N195" s="213" t="s">
        <v>45</v>
      </c>
      <c r="O195" s="87"/>
      <c r="P195" s="214">
        <f>O195*H195</f>
        <v>0</v>
      </c>
      <c r="Q195" s="214">
        <v>0.038330000000000003</v>
      </c>
      <c r="R195" s="214">
        <f>Q195*H195</f>
        <v>12.288598000000002</v>
      </c>
      <c r="S195" s="214">
        <v>0</v>
      </c>
      <c r="T195" s="215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6" t="s">
        <v>222</v>
      </c>
      <c r="AT195" s="216" t="s">
        <v>218</v>
      </c>
      <c r="AU195" s="216" t="s">
        <v>89</v>
      </c>
      <c r="AY195" s="20" t="s">
        <v>216</v>
      </c>
      <c r="BE195" s="217">
        <f>IF(N195="základní",J195,0)</f>
        <v>0</v>
      </c>
      <c r="BF195" s="217">
        <f>IF(N195="snížená",J195,0)</f>
        <v>0</v>
      </c>
      <c r="BG195" s="217">
        <f>IF(N195="zákl. přenesená",J195,0)</f>
        <v>0</v>
      </c>
      <c r="BH195" s="217">
        <f>IF(N195="sníž. přenesená",J195,0)</f>
        <v>0</v>
      </c>
      <c r="BI195" s="217">
        <f>IF(N195="nulová",J195,0)</f>
        <v>0</v>
      </c>
      <c r="BJ195" s="20" t="s">
        <v>82</v>
      </c>
      <c r="BK195" s="217">
        <f>ROUND(I195*H195,2)</f>
        <v>0</v>
      </c>
      <c r="BL195" s="20" t="s">
        <v>222</v>
      </c>
      <c r="BM195" s="216" t="s">
        <v>395</v>
      </c>
    </row>
    <row r="196" s="13" customFormat="1">
      <c r="A196" s="13"/>
      <c r="B196" s="223"/>
      <c r="C196" s="224"/>
      <c r="D196" s="225" t="s">
        <v>226</v>
      </c>
      <c r="E196" s="226" t="s">
        <v>19</v>
      </c>
      <c r="F196" s="227" t="s">
        <v>396</v>
      </c>
      <c r="G196" s="224"/>
      <c r="H196" s="228">
        <v>320.60000000000002</v>
      </c>
      <c r="I196" s="229"/>
      <c r="J196" s="224"/>
      <c r="K196" s="224"/>
      <c r="L196" s="230"/>
      <c r="M196" s="231"/>
      <c r="N196" s="232"/>
      <c r="O196" s="232"/>
      <c r="P196" s="232"/>
      <c r="Q196" s="232"/>
      <c r="R196" s="232"/>
      <c r="S196" s="232"/>
      <c r="T196" s="23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4" t="s">
        <v>226</v>
      </c>
      <c r="AU196" s="234" t="s">
        <v>89</v>
      </c>
      <c r="AV196" s="13" t="s">
        <v>84</v>
      </c>
      <c r="AW196" s="13" t="s">
        <v>35</v>
      </c>
      <c r="AX196" s="13" t="s">
        <v>82</v>
      </c>
      <c r="AY196" s="234" t="s">
        <v>216</v>
      </c>
    </row>
    <row r="197" s="2" customFormat="1" ht="24.15" customHeight="1">
      <c r="A197" s="41"/>
      <c r="B197" s="42"/>
      <c r="C197" s="205" t="s">
        <v>397</v>
      </c>
      <c r="D197" s="205" t="s">
        <v>218</v>
      </c>
      <c r="E197" s="206" t="s">
        <v>398</v>
      </c>
      <c r="F197" s="207" t="s">
        <v>399</v>
      </c>
      <c r="G197" s="208" t="s">
        <v>87</v>
      </c>
      <c r="H197" s="209">
        <v>3055.8699999999999</v>
      </c>
      <c r="I197" s="210"/>
      <c r="J197" s="211">
        <f>ROUND(I197*H197,2)</f>
        <v>0</v>
      </c>
      <c r="K197" s="207" t="s">
        <v>221</v>
      </c>
      <c r="L197" s="47"/>
      <c r="M197" s="212" t="s">
        <v>19</v>
      </c>
      <c r="N197" s="213" t="s">
        <v>45</v>
      </c>
      <c r="O197" s="87"/>
      <c r="P197" s="214">
        <f>O197*H197</f>
        <v>0</v>
      </c>
      <c r="Q197" s="214">
        <v>0</v>
      </c>
      <c r="R197" s="214">
        <f>Q197*H197</f>
        <v>0</v>
      </c>
      <c r="S197" s="214">
        <v>0</v>
      </c>
      <c r="T197" s="21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6" t="s">
        <v>222</v>
      </c>
      <c r="AT197" s="216" t="s">
        <v>218</v>
      </c>
      <c r="AU197" s="216" t="s">
        <v>89</v>
      </c>
      <c r="AY197" s="20" t="s">
        <v>216</v>
      </c>
      <c r="BE197" s="217">
        <f>IF(N197="základní",J197,0)</f>
        <v>0</v>
      </c>
      <c r="BF197" s="217">
        <f>IF(N197="snížená",J197,0)</f>
        <v>0</v>
      </c>
      <c r="BG197" s="217">
        <f>IF(N197="zákl. přenesená",J197,0)</f>
        <v>0</v>
      </c>
      <c r="BH197" s="217">
        <f>IF(N197="sníž. přenesená",J197,0)</f>
        <v>0</v>
      </c>
      <c r="BI197" s="217">
        <f>IF(N197="nulová",J197,0)</f>
        <v>0</v>
      </c>
      <c r="BJ197" s="20" t="s">
        <v>82</v>
      </c>
      <c r="BK197" s="217">
        <f>ROUND(I197*H197,2)</f>
        <v>0</v>
      </c>
      <c r="BL197" s="20" t="s">
        <v>222</v>
      </c>
      <c r="BM197" s="216" t="s">
        <v>400</v>
      </c>
    </row>
    <row r="198" s="2" customFormat="1">
      <c r="A198" s="41"/>
      <c r="B198" s="42"/>
      <c r="C198" s="43"/>
      <c r="D198" s="218" t="s">
        <v>224</v>
      </c>
      <c r="E198" s="43"/>
      <c r="F198" s="219" t="s">
        <v>401</v>
      </c>
      <c r="G198" s="43"/>
      <c r="H198" s="43"/>
      <c r="I198" s="220"/>
      <c r="J198" s="43"/>
      <c r="K198" s="43"/>
      <c r="L198" s="47"/>
      <c r="M198" s="221"/>
      <c r="N198" s="222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224</v>
      </c>
      <c r="AU198" s="20" t="s">
        <v>89</v>
      </c>
    </row>
    <row r="199" s="13" customFormat="1">
      <c r="A199" s="13"/>
      <c r="B199" s="223"/>
      <c r="C199" s="224"/>
      <c r="D199" s="225" t="s">
        <v>226</v>
      </c>
      <c r="E199" s="226" t="s">
        <v>19</v>
      </c>
      <c r="F199" s="227" t="s">
        <v>402</v>
      </c>
      <c r="G199" s="224"/>
      <c r="H199" s="228">
        <v>1792.4300000000001</v>
      </c>
      <c r="I199" s="229"/>
      <c r="J199" s="224"/>
      <c r="K199" s="224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226</v>
      </c>
      <c r="AU199" s="234" t="s">
        <v>89</v>
      </c>
      <c r="AV199" s="13" t="s">
        <v>84</v>
      </c>
      <c r="AW199" s="13" t="s">
        <v>35</v>
      </c>
      <c r="AX199" s="13" t="s">
        <v>74</v>
      </c>
      <c r="AY199" s="234" t="s">
        <v>216</v>
      </c>
    </row>
    <row r="200" s="13" customFormat="1">
      <c r="A200" s="13"/>
      <c r="B200" s="223"/>
      <c r="C200" s="224"/>
      <c r="D200" s="225" t="s">
        <v>226</v>
      </c>
      <c r="E200" s="226" t="s">
        <v>19</v>
      </c>
      <c r="F200" s="227" t="s">
        <v>403</v>
      </c>
      <c r="G200" s="224"/>
      <c r="H200" s="228">
        <v>1263.4400000000001</v>
      </c>
      <c r="I200" s="229"/>
      <c r="J200" s="224"/>
      <c r="K200" s="224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226</v>
      </c>
      <c r="AU200" s="234" t="s">
        <v>89</v>
      </c>
      <c r="AV200" s="13" t="s">
        <v>84</v>
      </c>
      <c r="AW200" s="13" t="s">
        <v>35</v>
      </c>
      <c r="AX200" s="13" t="s">
        <v>74</v>
      </c>
      <c r="AY200" s="234" t="s">
        <v>216</v>
      </c>
    </row>
    <row r="201" s="15" customFormat="1">
      <c r="A201" s="15"/>
      <c r="B201" s="256"/>
      <c r="C201" s="257"/>
      <c r="D201" s="225" t="s">
        <v>226</v>
      </c>
      <c r="E201" s="258" t="s">
        <v>19</v>
      </c>
      <c r="F201" s="259" t="s">
        <v>330</v>
      </c>
      <c r="G201" s="257"/>
      <c r="H201" s="260">
        <v>3055.8699999999999</v>
      </c>
      <c r="I201" s="261"/>
      <c r="J201" s="257"/>
      <c r="K201" s="257"/>
      <c r="L201" s="262"/>
      <c r="M201" s="263"/>
      <c r="N201" s="264"/>
      <c r="O201" s="264"/>
      <c r="P201" s="264"/>
      <c r="Q201" s="264"/>
      <c r="R201" s="264"/>
      <c r="S201" s="264"/>
      <c r="T201" s="26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6" t="s">
        <v>226</v>
      </c>
      <c r="AU201" s="266" t="s">
        <v>89</v>
      </c>
      <c r="AV201" s="15" t="s">
        <v>222</v>
      </c>
      <c r="AW201" s="15" t="s">
        <v>35</v>
      </c>
      <c r="AX201" s="15" t="s">
        <v>82</v>
      </c>
      <c r="AY201" s="266" t="s">
        <v>216</v>
      </c>
    </row>
    <row r="202" s="2" customFormat="1" ht="37.8" customHeight="1">
      <c r="A202" s="41"/>
      <c r="B202" s="42"/>
      <c r="C202" s="205" t="s">
        <v>404</v>
      </c>
      <c r="D202" s="205" t="s">
        <v>218</v>
      </c>
      <c r="E202" s="206" t="s">
        <v>405</v>
      </c>
      <c r="F202" s="207" t="s">
        <v>406</v>
      </c>
      <c r="G202" s="208" t="s">
        <v>125</v>
      </c>
      <c r="H202" s="209">
        <v>1385.25</v>
      </c>
      <c r="I202" s="210"/>
      <c r="J202" s="211">
        <f>ROUND(I202*H202,2)</f>
        <v>0</v>
      </c>
      <c r="K202" s="207" t="s">
        <v>221</v>
      </c>
      <c r="L202" s="47"/>
      <c r="M202" s="212" t="s">
        <v>19</v>
      </c>
      <c r="N202" s="213" t="s">
        <v>45</v>
      </c>
      <c r="O202" s="87"/>
      <c r="P202" s="214">
        <f>O202*H202</f>
        <v>0</v>
      </c>
      <c r="Q202" s="214">
        <v>0.00027999999999999998</v>
      </c>
      <c r="R202" s="214">
        <f>Q202*H202</f>
        <v>0.38786999999999999</v>
      </c>
      <c r="S202" s="214">
        <v>0</v>
      </c>
      <c r="T202" s="21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6" t="s">
        <v>235</v>
      </c>
      <c r="AT202" s="216" t="s">
        <v>218</v>
      </c>
      <c r="AU202" s="216" t="s">
        <v>89</v>
      </c>
      <c r="AY202" s="20" t="s">
        <v>216</v>
      </c>
      <c r="BE202" s="217">
        <f>IF(N202="základní",J202,0)</f>
        <v>0</v>
      </c>
      <c r="BF202" s="217">
        <f>IF(N202="snížená",J202,0)</f>
        <v>0</v>
      </c>
      <c r="BG202" s="217">
        <f>IF(N202="zákl. přenesená",J202,0)</f>
        <v>0</v>
      </c>
      <c r="BH202" s="217">
        <f>IF(N202="sníž. přenesená",J202,0)</f>
        <v>0</v>
      </c>
      <c r="BI202" s="217">
        <f>IF(N202="nulová",J202,0)</f>
        <v>0</v>
      </c>
      <c r="BJ202" s="20" t="s">
        <v>82</v>
      </c>
      <c r="BK202" s="217">
        <f>ROUND(I202*H202,2)</f>
        <v>0</v>
      </c>
      <c r="BL202" s="20" t="s">
        <v>235</v>
      </c>
      <c r="BM202" s="216" t="s">
        <v>407</v>
      </c>
    </row>
    <row r="203" s="2" customFormat="1">
      <c r="A203" s="41"/>
      <c r="B203" s="42"/>
      <c r="C203" s="43"/>
      <c r="D203" s="218" t="s">
        <v>224</v>
      </c>
      <c r="E203" s="43"/>
      <c r="F203" s="219" t="s">
        <v>408</v>
      </c>
      <c r="G203" s="43"/>
      <c r="H203" s="43"/>
      <c r="I203" s="220"/>
      <c r="J203" s="43"/>
      <c r="K203" s="43"/>
      <c r="L203" s="47"/>
      <c r="M203" s="221"/>
      <c r="N203" s="222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224</v>
      </c>
      <c r="AU203" s="20" t="s">
        <v>89</v>
      </c>
    </row>
    <row r="204" s="12" customFormat="1" ht="20.88" customHeight="1">
      <c r="A204" s="12"/>
      <c r="B204" s="189"/>
      <c r="C204" s="190"/>
      <c r="D204" s="191" t="s">
        <v>73</v>
      </c>
      <c r="E204" s="203" t="s">
        <v>409</v>
      </c>
      <c r="F204" s="203" t="s">
        <v>410</v>
      </c>
      <c r="G204" s="190"/>
      <c r="H204" s="190"/>
      <c r="I204" s="193"/>
      <c r="J204" s="204">
        <f>BK204</f>
        <v>0</v>
      </c>
      <c r="K204" s="190"/>
      <c r="L204" s="195"/>
      <c r="M204" s="196"/>
      <c r="N204" s="197"/>
      <c r="O204" s="197"/>
      <c r="P204" s="198">
        <f>SUM(P205:P518)</f>
        <v>0</v>
      </c>
      <c r="Q204" s="197"/>
      <c r="R204" s="198">
        <f>SUM(R205:R518)</f>
        <v>45.366374019999995</v>
      </c>
      <c r="S204" s="197"/>
      <c r="T204" s="199">
        <f>SUM(T205:T518)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0" t="s">
        <v>82</v>
      </c>
      <c r="AT204" s="201" t="s">
        <v>73</v>
      </c>
      <c r="AU204" s="201" t="s">
        <v>84</v>
      </c>
      <c r="AY204" s="200" t="s">
        <v>216</v>
      </c>
      <c r="BK204" s="202">
        <f>SUM(BK205:BK518)</f>
        <v>0</v>
      </c>
    </row>
    <row r="205" s="2" customFormat="1" ht="24.15" customHeight="1">
      <c r="A205" s="41"/>
      <c r="B205" s="42"/>
      <c r="C205" s="205" t="s">
        <v>411</v>
      </c>
      <c r="D205" s="205" t="s">
        <v>218</v>
      </c>
      <c r="E205" s="206" t="s">
        <v>335</v>
      </c>
      <c r="F205" s="207" t="s">
        <v>336</v>
      </c>
      <c r="G205" s="208" t="s">
        <v>87</v>
      </c>
      <c r="H205" s="209">
        <v>3142.511</v>
      </c>
      <c r="I205" s="210"/>
      <c r="J205" s="211">
        <f>ROUND(I205*H205,2)</f>
        <v>0</v>
      </c>
      <c r="K205" s="207" t="s">
        <v>221</v>
      </c>
      <c r="L205" s="47"/>
      <c r="M205" s="212" t="s">
        <v>19</v>
      </c>
      <c r="N205" s="213" t="s">
        <v>45</v>
      </c>
      <c r="O205" s="87"/>
      <c r="P205" s="214">
        <f>O205*H205</f>
        <v>0</v>
      </c>
      <c r="Q205" s="214">
        <v>0.00025999999999999998</v>
      </c>
      <c r="R205" s="214">
        <f>Q205*H205</f>
        <v>0.81705285999999988</v>
      </c>
      <c r="S205" s="214">
        <v>0</v>
      </c>
      <c r="T205" s="215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6" t="s">
        <v>222</v>
      </c>
      <c r="AT205" s="216" t="s">
        <v>218</v>
      </c>
      <c r="AU205" s="216" t="s">
        <v>89</v>
      </c>
      <c r="AY205" s="20" t="s">
        <v>216</v>
      </c>
      <c r="BE205" s="217">
        <f>IF(N205="základní",J205,0)</f>
        <v>0</v>
      </c>
      <c r="BF205" s="217">
        <f>IF(N205="snížená",J205,0)</f>
        <v>0</v>
      </c>
      <c r="BG205" s="217">
        <f>IF(N205="zákl. přenesená",J205,0)</f>
        <v>0</v>
      </c>
      <c r="BH205" s="217">
        <f>IF(N205="sníž. přenesená",J205,0)</f>
        <v>0</v>
      </c>
      <c r="BI205" s="217">
        <f>IF(N205="nulová",J205,0)</f>
        <v>0</v>
      </c>
      <c r="BJ205" s="20" t="s">
        <v>82</v>
      </c>
      <c r="BK205" s="217">
        <f>ROUND(I205*H205,2)</f>
        <v>0</v>
      </c>
      <c r="BL205" s="20" t="s">
        <v>222</v>
      </c>
      <c r="BM205" s="216" t="s">
        <v>412</v>
      </c>
    </row>
    <row r="206" s="2" customFormat="1">
      <c r="A206" s="41"/>
      <c r="B206" s="42"/>
      <c r="C206" s="43"/>
      <c r="D206" s="218" t="s">
        <v>224</v>
      </c>
      <c r="E206" s="43"/>
      <c r="F206" s="219" t="s">
        <v>338</v>
      </c>
      <c r="G206" s="43"/>
      <c r="H206" s="43"/>
      <c r="I206" s="220"/>
      <c r="J206" s="43"/>
      <c r="K206" s="43"/>
      <c r="L206" s="47"/>
      <c r="M206" s="221"/>
      <c r="N206" s="222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224</v>
      </c>
      <c r="AU206" s="20" t="s">
        <v>89</v>
      </c>
    </row>
    <row r="207" s="13" customFormat="1">
      <c r="A207" s="13"/>
      <c r="B207" s="223"/>
      <c r="C207" s="224"/>
      <c r="D207" s="225" t="s">
        <v>226</v>
      </c>
      <c r="E207" s="226" t="s">
        <v>19</v>
      </c>
      <c r="F207" s="227" t="s">
        <v>327</v>
      </c>
      <c r="G207" s="224"/>
      <c r="H207" s="228">
        <v>2544.8499999999999</v>
      </c>
      <c r="I207" s="229"/>
      <c r="J207" s="224"/>
      <c r="K207" s="224"/>
      <c r="L207" s="230"/>
      <c r="M207" s="231"/>
      <c r="N207" s="232"/>
      <c r="O207" s="232"/>
      <c r="P207" s="232"/>
      <c r="Q207" s="232"/>
      <c r="R207" s="232"/>
      <c r="S207" s="232"/>
      <c r="T207" s="23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4" t="s">
        <v>226</v>
      </c>
      <c r="AU207" s="234" t="s">
        <v>89</v>
      </c>
      <c r="AV207" s="13" t="s">
        <v>84</v>
      </c>
      <c r="AW207" s="13" t="s">
        <v>35</v>
      </c>
      <c r="AX207" s="13" t="s">
        <v>74</v>
      </c>
      <c r="AY207" s="234" t="s">
        <v>216</v>
      </c>
    </row>
    <row r="208" s="13" customFormat="1">
      <c r="A208" s="13"/>
      <c r="B208" s="223"/>
      <c r="C208" s="224"/>
      <c r="D208" s="225" t="s">
        <v>226</v>
      </c>
      <c r="E208" s="226" t="s">
        <v>19</v>
      </c>
      <c r="F208" s="227" t="s">
        <v>328</v>
      </c>
      <c r="G208" s="224"/>
      <c r="H208" s="228">
        <v>444</v>
      </c>
      <c r="I208" s="229"/>
      <c r="J208" s="224"/>
      <c r="K208" s="224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226</v>
      </c>
      <c r="AU208" s="234" t="s">
        <v>89</v>
      </c>
      <c r="AV208" s="13" t="s">
        <v>84</v>
      </c>
      <c r="AW208" s="13" t="s">
        <v>35</v>
      </c>
      <c r="AX208" s="13" t="s">
        <v>74</v>
      </c>
      <c r="AY208" s="234" t="s">
        <v>216</v>
      </c>
    </row>
    <row r="209" s="13" customFormat="1">
      <c r="A209" s="13"/>
      <c r="B209" s="223"/>
      <c r="C209" s="224"/>
      <c r="D209" s="225" t="s">
        <v>226</v>
      </c>
      <c r="E209" s="226" t="s">
        <v>19</v>
      </c>
      <c r="F209" s="227" t="s">
        <v>329</v>
      </c>
      <c r="G209" s="224"/>
      <c r="H209" s="228">
        <v>153.661</v>
      </c>
      <c r="I209" s="229"/>
      <c r="J209" s="224"/>
      <c r="K209" s="224"/>
      <c r="L209" s="230"/>
      <c r="M209" s="231"/>
      <c r="N209" s="232"/>
      <c r="O209" s="232"/>
      <c r="P209" s="232"/>
      <c r="Q209" s="232"/>
      <c r="R209" s="232"/>
      <c r="S209" s="232"/>
      <c r="T209" s="23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4" t="s">
        <v>226</v>
      </c>
      <c r="AU209" s="234" t="s">
        <v>89</v>
      </c>
      <c r="AV209" s="13" t="s">
        <v>84</v>
      </c>
      <c r="AW209" s="13" t="s">
        <v>35</v>
      </c>
      <c r="AX209" s="13" t="s">
        <v>74</v>
      </c>
      <c r="AY209" s="234" t="s">
        <v>216</v>
      </c>
    </row>
    <row r="210" s="15" customFormat="1">
      <c r="A210" s="15"/>
      <c r="B210" s="256"/>
      <c r="C210" s="257"/>
      <c r="D210" s="225" t="s">
        <v>226</v>
      </c>
      <c r="E210" s="258" t="s">
        <v>19</v>
      </c>
      <c r="F210" s="259" t="s">
        <v>330</v>
      </c>
      <c r="G210" s="257"/>
      <c r="H210" s="260">
        <v>3142.511</v>
      </c>
      <c r="I210" s="261"/>
      <c r="J210" s="257"/>
      <c r="K210" s="257"/>
      <c r="L210" s="262"/>
      <c r="M210" s="263"/>
      <c r="N210" s="264"/>
      <c r="O210" s="264"/>
      <c r="P210" s="264"/>
      <c r="Q210" s="264"/>
      <c r="R210" s="264"/>
      <c r="S210" s="264"/>
      <c r="T210" s="26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6" t="s">
        <v>226</v>
      </c>
      <c r="AU210" s="266" t="s">
        <v>89</v>
      </c>
      <c r="AV210" s="15" t="s">
        <v>222</v>
      </c>
      <c r="AW210" s="15" t="s">
        <v>35</v>
      </c>
      <c r="AX210" s="15" t="s">
        <v>82</v>
      </c>
      <c r="AY210" s="266" t="s">
        <v>216</v>
      </c>
    </row>
    <row r="211" s="2" customFormat="1" ht="66.75" customHeight="1">
      <c r="A211" s="41"/>
      <c r="B211" s="42"/>
      <c r="C211" s="205" t="s">
        <v>413</v>
      </c>
      <c r="D211" s="205" t="s">
        <v>218</v>
      </c>
      <c r="E211" s="206" t="s">
        <v>414</v>
      </c>
      <c r="F211" s="207" t="s">
        <v>415</v>
      </c>
      <c r="G211" s="208" t="s">
        <v>87</v>
      </c>
      <c r="H211" s="209">
        <v>54.649999999999999</v>
      </c>
      <c r="I211" s="210"/>
      <c r="J211" s="211">
        <f>ROUND(I211*H211,2)</f>
        <v>0</v>
      </c>
      <c r="K211" s="207" t="s">
        <v>221</v>
      </c>
      <c r="L211" s="47"/>
      <c r="M211" s="212" t="s">
        <v>19</v>
      </c>
      <c r="N211" s="213" t="s">
        <v>45</v>
      </c>
      <c r="O211" s="87"/>
      <c r="P211" s="214">
        <f>O211*H211</f>
        <v>0</v>
      </c>
      <c r="Q211" s="214">
        <v>0.0083499999999999998</v>
      </c>
      <c r="R211" s="214">
        <f>Q211*H211</f>
        <v>0.4563275</v>
      </c>
      <c r="S211" s="214">
        <v>0</v>
      </c>
      <c r="T211" s="215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6" t="s">
        <v>222</v>
      </c>
      <c r="AT211" s="216" t="s">
        <v>218</v>
      </c>
      <c r="AU211" s="216" t="s">
        <v>89</v>
      </c>
      <c r="AY211" s="20" t="s">
        <v>216</v>
      </c>
      <c r="BE211" s="217">
        <f>IF(N211="základní",J211,0)</f>
        <v>0</v>
      </c>
      <c r="BF211" s="217">
        <f>IF(N211="snížená",J211,0)</f>
        <v>0</v>
      </c>
      <c r="BG211" s="217">
        <f>IF(N211="zákl. přenesená",J211,0)</f>
        <v>0</v>
      </c>
      <c r="BH211" s="217">
        <f>IF(N211="sníž. přenesená",J211,0)</f>
        <v>0</v>
      </c>
      <c r="BI211" s="217">
        <f>IF(N211="nulová",J211,0)</f>
        <v>0</v>
      </c>
      <c r="BJ211" s="20" t="s">
        <v>82</v>
      </c>
      <c r="BK211" s="217">
        <f>ROUND(I211*H211,2)</f>
        <v>0</v>
      </c>
      <c r="BL211" s="20" t="s">
        <v>222</v>
      </c>
      <c r="BM211" s="216" t="s">
        <v>416</v>
      </c>
    </row>
    <row r="212" s="2" customFormat="1">
      <c r="A212" s="41"/>
      <c r="B212" s="42"/>
      <c r="C212" s="43"/>
      <c r="D212" s="218" t="s">
        <v>224</v>
      </c>
      <c r="E212" s="43"/>
      <c r="F212" s="219" t="s">
        <v>417</v>
      </c>
      <c r="G212" s="43"/>
      <c r="H212" s="43"/>
      <c r="I212" s="220"/>
      <c r="J212" s="43"/>
      <c r="K212" s="43"/>
      <c r="L212" s="47"/>
      <c r="M212" s="221"/>
      <c r="N212" s="222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224</v>
      </c>
      <c r="AU212" s="20" t="s">
        <v>89</v>
      </c>
    </row>
    <row r="213" s="2" customFormat="1">
      <c r="A213" s="41"/>
      <c r="B213" s="42"/>
      <c r="C213" s="43"/>
      <c r="D213" s="225" t="s">
        <v>262</v>
      </c>
      <c r="E213" s="43"/>
      <c r="F213" s="245" t="s">
        <v>418</v>
      </c>
      <c r="G213" s="43"/>
      <c r="H213" s="43"/>
      <c r="I213" s="220"/>
      <c r="J213" s="43"/>
      <c r="K213" s="43"/>
      <c r="L213" s="47"/>
      <c r="M213" s="221"/>
      <c r="N213" s="222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262</v>
      </c>
      <c r="AU213" s="20" t="s">
        <v>89</v>
      </c>
    </row>
    <row r="214" s="13" customFormat="1">
      <c r="A214" s="13"/>
      <c r="B214" s="223"/>
      <c r="C214" s="224"/>
      <c r="D214" s="225" t="s">
        <v>226</v>
      </c>
      <c r="E214" s="226" t="s">
        <v>19</v>
      </c>
      <c r="F214" s="227" t="s">
        <v>100</v>
      </c>
      <c r="G214" s="224"/>
      <c r="H214" s="228">
        <v>54.649999999999999</v>
      </c>
      <c r="I214" s="229"/>
      <c r="J214" s="224"/>
      <c r="K214" s="224"/>
      <c r="L214" s="230"/>
      <c r="M214" s="231"/>
      <c r="N214" s="232"/>
      <c r="O214" s="232"/>
      <c r="P214" s="232"/>
      <c r="Q214" s="232"/>
      <c r="R214" s="232"/>
      <c r="S214" s="232"/>
      <c r="T214" s="23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4" t="s">
        <v>226</v>
      </c>
      <c r="AU214" s="234" t="s">
        <v>89</v>
      </c>
      <c r="AV214" s="13" t="s">
        <v>84</v>
      </c>
      <c r="AW214" s="13" t="s">
        <v>35</v>
      </c>
      <c r="AX214" s="13" t="s">
        <v>82</v>
      </c>
      <c r="AY214" s="234" t="s">
        <v>216</v>
      </c>
    </row>
    <row r="215" s="2" customFormat="1" ht="16.5" customHeight="1">
      <c r="A215" s="41"/>
      <c r="B215" s="42"/>
      <c r="C215" s="246" t="s">
        <v>419</v>
      </c>
      <c r="D215" s="246" t="s">
        <v>278</v>
      </c>
      <c r="E215" s="247" t="s">
        <v>420</v>
      </c>
      <c r="F215" s="248" t="s">
        <v>421</v>
      </c>
      <c r="G215" s="249" t="s">
        <v>87</v>
      </c>
      <c r="H215" s="250">
        <v>57.383000000000003</v>
      </c>
      <c r="I215" s="251"/>
      <c r="J215" s="252">
        <f>ROUND(I215*H215,2)</f>
        <v>0</v>
      </c>
      <c r="K215" s="248" t="s">
        <v>221</v>
      </c>
      <c r="L215" s="253"/>
      <c r="M215" s="254" t="s">
        <v>19</v>
      </c>
      <c r="N215" s="255" t="s">
        <v>45</v>
      </c>
      <c r="O215" s="87"/>
      <c r="P215" s="214">
        <f>O215*H215</f>
        <v>0</v>
      </c>
      <c r="Q215" s="214">
        <v>0.00027999999999999998</v>
      </c>
      <c r="R215" s="214">
        <f>Q215*H215</f>
        <v>0.01606724</v>
      </c>
      <c r="S215" s="214">
        <v>0</v>
      </c>
      <c r="T215" s="21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6" t="s">
        <v>264</v>
      </c>
      <c r="AT215" s="216" t="s">
        <v>278</v>
      </c>
      <c r="AU215" s="216" t="s">
        <v>89</v>
      </c>
      <c r="AY215" s="20" t="s">
        <v>216</v>
      </c>
      <c r="BE215" s="217">
        <f>IF(N215="základní",J215,0)</f>
        <v>0</v>
      </c>
      <c r="BF215" s="217">
        <f>IF(N215="snížená",J215,0)</f>
        <v>0</v>
      </c>
      <c r="BG215" s="217">
        <f>IF(N215="zákl. přenesená",J215,0)</f>
        <v>0</v>
      </c>
      <c r="BH215" s="217">
        <f>IF(N215="sníž. přenesená",J215,0)</f>
        <v>0</v>
      </c>
      <c r="BI215" s="217">
        <f>IF(N215="nulová",J215,0)</f>
        <v>0</v>
      </c>
      <c r="BJ215" s="20" t="s">
        <v>82</v>
      </c>
      <c r="BK215" s="217">
        <f>ROUND(I215*H215,2)</f>
        <v>0</v>
      </c>
      <c r="BL215" s="20" t="s">
        <v>222</v>
      </c>
      <c r="BM215" s="216" t="s">
        <v>422</v>
      </c>
    </row>
    <row r="216" s="13" customFormat="1">
      <c r="A216" s="13"/>
      <c r="B216" s="223"/>
      <c r="C216" s="224"/>
      <c r="D216" s="225" t="s">
        <v>226</v>
      </c>
      <c r="E216" s="224"/>
      <c r="F216" s="227" t="s">
        <v>423</v>
      </c>
      <c r="G216" s="224"/>
      <c r="H216" s="228">
        <v>57.383000000000003</v>
      </c>
      <c r="I216" s="229"/>
      <c r="J216" s="224"/>
      <c r="K216" s="224"/>
      <c r="L216" s="230"/>
      <c r="M216" s="231"/>
      <c r="N216" s="232"/>
      <c r="O216" s="232"/>
      <c r="P216" s="232"/>
      <c r="Q216" s="232"/>
      <c r="R216" s="232"/>
      <c r="S216" s="232"/>
      <c r="T216" s="23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4" t="s">
        <v>226</v>
      </c>
      <c r="AU216" s="234" t="s">
        <v>89</v>
      </c>
      <c r="AV216" s="13" t="s">
        <v>84</v>
      </c>
      <c r="AW216" s="13" t="s">
        <v>4</v>
      </c>
      <c r="AX216" s="13" t="s">
        <v>82</v>
      </c>
      <c r="AY216" s="234" t="s">
        <v>216</v>
      </c>
    </row>
    <row r="217" s="2" customFormat="1" ht="66.75" customHeight="1">
      <c r="A217" s="41"/>
      <c r="B217" s="42"/>
      <c r="C217" s="205" t="s">
        <v>424</v>
      </c>
      <c r="D217" s="205" t="s">
        <v>218</v>
      </c>
      <c r="E217" s="206" t="s">
        <v>425</v>
      </c>
      <c r="F217" s="207" t="s">
        <v>426</v>
      </c>
      <c r="G217" s="208" t="s">
        <v>87</v>
      </c>
      <c r="H217" s="209">
        <v>297.80000000000001</v>
      </c>
      <c r="I217" s="210"/>
      <c r="J217" s="211">
        <f>ROUND(I217*H217,2)</f>
        <v>0</v>
      </c>
      <c r="K217" s="207" t="s">
        <v>221</v>
      </c>
      <c r="L217" s="47"/>
      <c r="M217" s="212" t="s">
        <v>19</v>
      </c>
      <c r="N217" s="213" t="s">
        <v>45</v>
      </c>
      <c r="O217" s="87"/>
      <c r="P217" s="214">
        <f>O217*H217</f>
        <v>0</v>
      </c>
      <c r="Q217" s="214">
        <v>0.0086</v>
      </c>
      <c r="R217" s="214">
        <f>Q217*H217</f>
        <v>2.56108</v>
      </c>
      <c r="S217" s="214">
        <v>0</v>
      </c>
      <c r="T217" s="215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6" t="s">
        <v>222</v>
      </c>
      <c r="AT217" s="216" t="s">
        <v>218</v>
      </c>
      <c r="AU217" s="216" t="s">
        <v>89</v>
      </c>
      <c r="AY217" s="20" t="s">
        <v>216</v>
      </c>
      <c r="BE217" s="217">
        <f>IF(N217="základní",J217,0)</f>
        <v>0</v>
      </c>
      <c r="BF217" s="217">
        <f>IF(N217="snížená",J217,0)</f>
        <v>0</v>
      </c>
      <c r="BG217" s="217">
        <f>IF(N217="zákl. přenesená",J217,0)</f>
        <v>0</v>
      </c>
      <c r="BH217" s="217">
        <f>IF(N217="sníž. přenesená",J217,0)</f>
        <v>0</v>
      </c>
      <c r="BI217" s="217">
        <f>IF(N217="nulová",J217,0)</f>
        <v>0</v>
      </c>
      <c r="BJ217" s="20" t="s">
        <v>82</v>
      </c>
      <c r="BK217" s="217">
        <f>ROUND(I217*H217,2)</f>
        <v>0</v>
      </c>
      <c r="BL217" s="20" t="s">
        <v>222</v>
      </c>
      <c r="BM217" s="216" t="s">
        <v>427</v>
      </c>
    </row>
    <row r="218" s="2" customFormat="1">
      <c r="A218" s="41"/>
      <c r="B218" s="42"/>
      <c r="C218" s="43"/>
      <c r="D218" s="218" t="s">
        <v>224</v>
      </c>
      <c r="E218" s="43"/>
      <c r="F218" s="219" t="s">
        <v>428</v>
      </c>
      <c r="G218" s="43"/>
      <c r="H218" s="43"/>
      <c r="I218" s="220"/>
      <c r="J218" s="43"/>
      <c r="K218" s="43"/>
      <c r="L218" s="47"/>
      <c r="M218" s="221"/>
      <c r="N218" s="222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224</v>
      </c>
      <c r="AU218" s="20" t="s">
        <v>89</v>
      </c>
    </row>
    <row r="219" s="2" customFormat="1">
      <c r="A219" s="41"/>
      <c r="B219" s="42"/>
      <c r="C219" s="43"/>
      <c r="D219" s="225" t="s">
        <v>262</v>
      </c>
      <c r="E219" s="43"/>
      <c r="F219" s="245" t="s">
        <v>418</v>
      </c>
      <c r="G219" s="43"/>
      <c r="H219" s="43"/>
      <c r="I219" s="220"/>
      <c r="J219" s="43"/>
      <c r="K219" s="43"/>
      <c r="L219" s="47"/>
      <c r="M219" s="221"/>
      <c r="N219" s="222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262</v>
      </c>
      <c r="AU219" s="20" t="s">
        <v>89</v>
      </c>
    </row>
    <row r="220" s="13" customFormat="1">
      <c r="A220" s="13"/>
      <c r="B220" s="223"/>
      <c r="C220" s="224"/>
      <c r="D220" s="225" t="s">
        <v>226</v>
      </c>
      <c r="E220" s="226" t="s">
        <v>19</v>
      </c>
      <c r="F220" s="227" t="s">
        <v>97</v>
      </c>
      <c r="G220" s="224"/>
      <c r="H220" s="228">
        <v>297.80000000000001</v>
      </c>
      <c r="I220" s="229"/>
      <c r="J220" s="224"/>
      <c r="K220" s="224"/>
      <c r="L220" s="230"/>
      <c r="M220" s="231"/>
      <c r="N220" s="232"/>
      <c r="O220" s="232"/>
      <c r="P220" s="232"/>
      <c r="Q220" s="232"/>
      <c r="R220" s="232"/>
      <c r="S220" s="232"/>
      <c r="T220" s="23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4" t="s">
        <v>226</v>
      </c>
      <c r="AU220" s="234" t="s">
        <v>89</v>
      </c>
      <c r="AV220" s="13" t="s">
        <v>84</v>
      </c>
      <c r="AW220" s="13" t="s">
        <v>35</v>
      </c>
      <c r="AX220" s="13" t="s">
        <v>82</v>
      </c>
      <c r="AY220" s="234" t="s">
        <v>216</v>
      </c>
    </row>
    <row r="221" s="2" customFormat="1" ht="16.5" customHeight="1">
      <c r="A221" s="41"/>
      <c r="B221" s="42"/>
      <c r="C221" s="246" t="s">
        <v>429</v>
      </c>
      <c r="D221" s="246" t="s">
        <v>278</v>
      </c>
      <c r="E221" s="247" t="s">
        <v>430</v>
      </c>
      <c r="F221" s="248" t="s">
        <v>431</v>
      </c>
      <c r="G221" s="249" t="s">
        <v>87</v>
      </c>
      <c r="H221" s="250">
        <v>312.69</v>
      </c>
      <c r="I221" s="251"/>
      <c r="J221" s="252">
        <f>ROUND(I221*H221,2)</f>
        <v>0</v>
      </c>
      <c r="K221" s="248" t="s">
        <v>221</v>
      </c>
      <c r="L221" s="253"/>
      <c r="M221" s="254" t="s">
        <v>19</v>
      </c>
      <c r="N221" s="255" t="s">
        <v>45</v>
      </c>
      <c r="O221" s="87"/>
      <c r="P221" s="214">
        <f>O221*H221</f>
        <v>0</v>
      </c>
      <c r="Q221" s="214">
        <v>0.0019599999999999999</v>
      </c>
      <c r="R221" s="214">
        <f>Q221*H221</f>
        <v>0.61287239999999998</v>
      </c>
      <c r="S221" s="214">
        <v>0</v>
      </c>
      <c r="T221" s="21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6" t="s">
        <v>264</v>
      </c>
      <c r="AT221" s="216" t="s">
        <v>278</v>
      </c>
      <c r="AU221" s="216" t="s">
        <v>89</v>
      </c>
      <c r="AY221" s="20" t="s">
        <v>216</v>
      </c>
      <c r="BE221" s="217">
        <f>IF(N221="základní",J221,0)</f>
        <v>0</v>
      </c>
      <c r="BF221" s="217">
        <f>IF(N221="snížená",J221,0)</f>
        <v>0</v>
      </c>
      <c r="BG221" s="217">
        <f>IF(N221="zákl. přenesená",J221,0)</f>
        <v>0</v>
      </c>
      <c r="BH221" s="217">
        <f>IF(N221="sníž. přenesená",J221,0)</f>
        <v>0</v>
      </c>
      <c r="BI221" s="217">
        <f>IF(N221="nulová",J221,0)</f>
        <v>0</v>
      </c>
      <c r="BJ221" s="20" t="s">
        <v>82</v>
      </c>
      <c r="BK221" s="217">
        <f>ROUND(I221*H221,2)</f>
        <v>0</v>
      </c>
      <c r="BL221" s="20" t="s">
        <v>222</v>
      </c>
      <c r="BM221" s="216" t="s">
        <v>432</v>
      </c>
    </row>
    <row r="222" s="13" customFormat="1">
      <c r="A222" s="13"/>
      <c r="B222" s="223"/>
      <c r="C222" s="224"/>
      <c r="D222" s="225" t="s">
        <v>226</v>
      </c>
      <c r="E222" s="224"/>
      <c r="F222" s="227" t="s">
        <v>433</v>
      </c>
      <c r="G222" s="224"/>
      <c r="H222" s="228">
        <v>312.69</v>
      </c>
      <c r="I222" s="229"/>
      <c r="J222" s="224"/>
      <c r="K222" s="224"/>
      <c r="L222" s="230"/>
      <c r="M222" s="231"/>
      <c r="N222" s="232"/>
      <c r="O222" s="232"/>
      <c r="P222" s="232"/>
      <c r="Q222" s="232"/>
      <c r="R222" s="232"/>
      <c r="S222" s="232"/>
      <c r="T222" s="23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4" t="s">
        <v>226</v>
      </c>
      <c r="AU222" s="234" t="s">
        <v>89</v>
      </c>
      <c r="AV222" s="13" t="s">
        <v>84</v>
      </c>
      <c r="AW222" s="13" t="s">
        <v>4</v>
      </c>
      <c r="AX222" s="13" t="s">
        <v>82</v>
      </c>
      <c r="AY222" s="234" t="s">
        <v>216</v>
      </c>
    </row>
    <row r="223" s="2" customFormat="1" ht="66.75" customHeight="1">
      <c r="A223" s="41"/>
      <c r="B223" s="42"/>
      <c r="C223" s="205" t="s">
        <v>434</v>
      </c>
      <c r="D223" s="205" t="s">
        <v>218</v>
      </c>
      <c r="E223" s="206" t="s">
        <v>425</v>
      </c>
      <c r="F223" s="207" t="s">
        <v>426</v>
      </c>
      <c r="G223" s="208" t="s">
        <v>87</v>
      </c>
      <c r="H223" s="209">
        <v>258.10000000000002</v>
      </c>
      <c r="I223" s="210"/>
      <c r="J223" s="211">
        <f>ROUND(I223*H223,2)</f>
        <v>0</v>
      </c>
      <c r="K223" s="207" t="s">
        <v>221</v>
      </c>
      <c r="L223" s="47"/>
      <c r="M223" s="212" t="s">
        <v>19</v>
      </c>
      <c r="N223" s="213" t="s">
        <v>45</v>
      </c>
      <c r="O223" s="87"/>
      <c r="P223" s="214">
        <f>O223*H223</f>
        <v>0</v>
      </c>
      <c r="Q223" s="214">
        <v>0.0086</v>
      </c>
      <c r="R223" s="214">
        <f>Q223*H223</f>
        <v>2.2196600000000002</v>
      </c>
      <c r="S223" s="214">
        <v>0</v>
      </c>
      <c r="T223" s="21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6" t="s">
        <v>222</v>
      </c>
      <c r="AT223" s="216" t="s">
        <v>218</v>
      </c>
      <c r="AU223" s="216" t="s">
        <v>89</v>
      </c>
      <c r="AY223" s="20" t="s">
        <v>216</v>
      </c>
      <c r="BE223" s="217">
        <f>IF(N223="základní",J223,0)</f>
        <v>0</v>
      </c>
      <c r="BF223" s="217">
        <f>IF(N223="snížená",J223,0)</f>
        <v>0</v>
      </c>
      <c r="BG223" s="217">
        <f>IF(N223="zákl. přenesená",J223,0)</f>
        <v>0</v>
      </c>
      <c r="BH223" s="217">
        <f>IF(N223="sníž. přenesená",J223,0)</f>
        <v>0</v>
      </c>
      <c r="BI223" s="217">
        <f>IF(N223="nulová",J223,0)</f>
        <v>0</v>
      </c>
      <c r="BJ223" s="20" t="s">
        <v>82</v>
      </c>
      <c r="BK223" s="217">
        <f>ROUND(I223*H223,2)</f>
        <v>0</v>
      </c>
      <c r="BL223" s="20" t="s">
        <v>222</v>
      </c>
      <c r="BM223" s="216" t="s">
        <v>435</v>
      </c>
    </row>
    <row r="224" s="2" customFormat="1">
      <c r="A224" s="41"/>
      <c r="B224" s="42"/>
      <c r="C224" s="43"/>
      <c r="D224" s="218" t="s">
        <v>224</v>
      </c>
      <c r="E224" s="43"/>
      <c r="F224" s="219" t="s">
        <v>428</v>
      </c>
      <c r="G224" s="43"/>
      <c r="H224" s="43"/>
      <c r="I224" s="220"/>
      <c r="J224" s="43"/>
      <c r="K224" s="43"/>
      <c r="L224" s="47"/>
      <c r="M224" s="221"/>
      <c r="N224" s="222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224</v>
      </c>
      <c r="AU224" s="20" t="s">
        <v>89</v>
      </c>
    </row>
    <row r="225" s="2" customFormat="1">
      <c r="A225" s="41"/>
      <c r="B225" s="42"/>
      <c r="C225" s="43"/>
      <c r="D225" s="225" t="s">
        <v>262</v>
      </c>
      <c r="E225" s="43"/>
      <c r="F225" s="245" t="s">
        <v>418</v>
      </c>
      <c r="G225" s="43"/>
      <c r="H225" s="43"/>
      <c r="I225" s="220"/>
      <c r="J225" s="43"/>
      <c r="K225" s="43"/>
      <c r="L225" s="47"/>
      <c r="M225" s="221"/>
      <c r="N225" s="222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262</v>
      </c>
      <c r="AU225" s="20" t="s">
        <v>89</v>
      </c>
    </row>
    <row r="226" s="13" customFormat="1">
      <c r="A226" s="13"/>
      <c r="B226" s="223"/>
      <c r="C226" s="224"/>
      <c r="D226" s="225" t="s">
        <v>226</v>
      </c>
      <c r="E226" s="226" t="s">
        <v>19</v>
      </c>
      <c r="F226" s="227" t="s">
        <v>94</v>
      </c>
      <c r="G226" s="224"/>
      <c r="H226" s="228">
        <v>258.10000000000002</v>
      </c>
      <c r="I226" s="229"/>
      <c r="J226" s="224"/>
      <c r="K226" s="224"/>
      <c r="L226" s="230"/>
      <c r="M226" s="231"/>
      <c r="N226" s="232"/>
      <c r="O226" s="232"/>
      <c r="P226" s="232"/>
      <c r="Q226" s="232"/>
      <c r="R226" s="232"/>
      <c r="S226" s="232"/>
      <c r="T226" s="23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4" t="s">
        <v>226</v>
      </c>
      <c r="AU226" s="234" t="s">
        <v>89</v>
      </c>
      <c r="AV226" s="13" t="s">
        <v>84</v>
      </c>
      <c r="AW226" s="13" t="s">
        <v>35</v>
      </c>
      <c r="AX226" s="13" t="s">
        <v>82</v>
      </c>
      <c r="AY226" s="234" t="s">
        <v>216</v>
      </c>
    </row>
    <row r="227" s="2" customFormat="1" ht="16.5" customHeight="1">
      <c r="A227" s="41"/>
      <c r="B227" s="42"/>
      <c r="C227" s="246" t="s">
        <v>436</v>
      </c>
      <c r="D227" s="246" t="s">
        <v>278</v>
      </c>
      <c r="E227" s="247" t="s">
        <v>437</v>
      </c>
      <c r="F227" s="248" t="s">
        <v>438</v>
      </c>
      <c r="G227" s="249" t="s">
        <v>87</v>
      </c>
      <c r="H227" s="250">
        <v>271.005</v>
      </c>
      <c r="I227" s="251"/>
      <c r="J227" s="252">
        <f>ROUND(I227*H227,2)</f>
        <v>0</v>
      </c>
      <c r="K227" s="248" t="s">
        <v>221</v>
      </c>
      <c r="L227" s="253"/>
      <c r="M227" s="254" t="s">
        <v>19</v>
      </c>
      <c r="N227" s="255" t="s">
        <v>45</v>
      </c>
      <c r="O227" s="87"/>
      <c r="P227" s="214">
        <f>O227*H227</f>
        <v>0</v>
      </c>
      <c r="Q227" s="214">
        <v>0.0022399999999999998</v>
      </c>
      <c r="R227" s="214">
        <f>Q227*H227</f>
        <v>0.6070511999999999</v>
      </c>
      <c r="S227" s="214">
        <v>0</v>
      </c>
      <c r="T227" s="215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6" t="s">
        <v>264</v>
      </c>
      <c r="AT227" s="216" t="s">
        <v>278</v>
      </c>
      <c r="AU227" s="216" t="s">
        <v>89</v>
      </c>
      <c r="AY227" s="20" t="s">
        <v>216</v>
      </c>
      <c r="BE227" s="217">
        <f>IF(N227="základní",J227,0)</f>
        <v>0</v>
      </c>
      <c r="BF227" s="217">
        <f>IF(N227="snížená",J227,0)</f>
        <v>0</v>
      </c>
      <c r="BG227" s="217">
        <f>IF(N227="zákl. přenesená",J227,0)</f>
        <v>0</v>
      </c>
      <c r="BH227" s="217">
        <f>IF(N227="sníž. přenesená",J227,0)</f>
        <v>0</v>
      </c>
      <c r="BI227" s="217">
        <f>IF(N227="nulová",J227,0)</f>
        <v>0</v>
      </c>
      <c r="BJ227" s="20" t="s">
        <v>82</v>
      </c>
      <c r="BK227" s="217">
        <f>ROUND(I227*H227,2)</f>
        <v>0</v>
      </c>
      <c r="BL227" s="20" t="s">
        <v>222</v>
      </c>
      <c r="BM227" s="216" t="s">
        <v>439</v>
      </c>
    </row>
    <row r="228" s="13" customFormat="1">
      <c r="A228" s="13"/>
      <c r="B228" s="223"/>
      <c r="C228" s="224"/>
      <c r="D228" s="225" t="s">
        <v>226</v>
      </c>
      <c r="E228" s="224"/>
      <c r="F228" s="227" t="s">
        <v>440</v>
      </c>
      <c r="G228" s="224"/>
      <c r="H228" s="228">
        <v>271.005</v>
      </c>
      <c r="I228" s="229"/>
      <c r="J228" s="224"/>
      <c r="K228" s="224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226</v>
      </c>
      <c r="AU228" s="234" t="s">
        <v>89</v>
      </c>
      <c r="AV228" s="13" t="s">
        <v>84</v>
      </c>
      <c r="AW228" s="13" t="s">
        <v>4</v>
      </c>
      <c r="AX228" s="13" t="s">
        <v>82</v>
      </c>
      <c r="AY228" s="234" t="s">
        <v>216</v>
      </c>
    </row>
    <row r="229" s="2" customFormat="1" ht="66.75" customHeight="1">
      <c r="A229" s="41"/>
      <c r="B229" s="42"/>
      <c r="C229" s="205" t="s">
        <v>441</v>
      </c>
      <c r="D229" s="205" t="s">
        <v>218</v>
      </c>
      <c r="E229" s="206" t="s">
        <v>442</v>
      </c>
      <c r="F229" s="207" t="s">
        <v>443</v>
      </c>
      <c r="G229" s="208" t="s">
        <v>87</v>
      </c>
      <c r="H229" s="209">
        <v>1153.0999999999999</v>
      </c>
      <c r="I229" s="210"/>
      <c r="J229" s="211">
        <f>ROUND(I229*H229,2)</f>
        <v>0</v>
      </c>
      <c r="K229" s="207" t="s">
        <v>221</v>
      </c>
      <c r="L229" s="47"/>
      <c r="M229" s="212" t="s">
        <v>19</v>
      </c>
      <c r="N229" s="213" t="s">
        <v>45</v>
      </c>
      <c r="O229" s="87"/>
      <c r="P229" s="214">
        <f>O229*H229</f>
        <v>0</v>
      </c>
      <c r="Q229" s="214">
        <v>0.0086800000000000002</v>
      </c>
      <c r="R229" s="214">
        <f>Q229*H229</f>
        <v>10.008908</v>
      </c>
      <c r="S229" s="214">
        <v>0</v>
      </c>
      <c r="T229" s="215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6" t="s">
        <v>222</v>
      </c>
      <c r="AT229" s="216" t="s">
        <v>218</v>
      </c>
      <c r="AU229" s="216" t="s">
        <v>89</v>
      </c>
      <c r="AY229" s="20" t="s">
        <v>216</v>
      </c>
      <c r="BE229" s="217">
        <f>IF(N229="základní",J229,0)</f>
        <v>0</v>
      </c>
      <c r="BF229" s="217">
        <f>IF(N229="snížená",J229,0)</f>
        <v>0</v>
      </c>
      <c r="BG229" s="217">
        <f>IF(N229="zákl. přenesená",J229,0)</f>
        <v>0</v>
      </c>
      <c r="BH229" s="217">
        <f>IF(N229="sníž. přenesená",J229,0)</f>
        <v>0</v>
      </c>
      <c r="BI229" s="217">
        <f>IF(N229="nulová",J229,0)</f>
        <v>0</v>
      </c>
      <c r="BJ229" s="20" t="s">
        <v>82</v>
      </c>
      <c r="BK229" s="217">
        <f>ROUND(I229*H229,2)</f>
        <v>0</v>
      </c>
      <c r="BL229" s="20" t="s">
        <v>222</v>
      </c>
      <c r="BM229" s="216" t="s">
        <v>444</v>
      </c>
    </row>
    <row r="230" s="2" customFormat="1">
      <c r="A230" s="41"/>
      <c r="B230" s="42"/>
      <c r="C230" s="43"/>
      <c r="D230" s="218" t="s">
        <v>224</v>
      </c>
      <c r="E230" s="43"/>
      <c r="F230" s="219" t="s">
        <v>445</v>
      </c>
      <c r="G230" s="43"/>
      <c r="H230" s="43"/>
      <c r="I230" s="220"/>
      <c r="J230" s="43"/>
      <c r="K230" s="43"/>
      <c r="L230" s="47"/>
      <c r="M230" s="221"/>
      <c r="N230" s="222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224</v>
      </c>
      <c r="AU230" s="20" t="s">
        <v>89</v>
      </c>
    </row>
    <row r="231" s="2" customFormat="1">
      <c r="A231" s="41"/>
      <c r="B231" s="42"/>
      <c r="C231" s="43"/>
      <c r="D231" s="225" t="s">
        <v>262</v>
      </c>
      <c r="E231" s="43"/>
      <c r="F231" s="245" t="s">
        <v>418</v>
      </c>
      <c r="G231" s="43"/>
      <c r="H231" s="43"/>
      <c r="I231" s="220"/>
      <c r="J231" s="43"/>
      <c r="K231" s="43"/>
      <c r="L231" s="47"/>
      <c r="M231" s="221"/>
      <c r="N231" s="222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262</v>
      </c>
      <c r="AU231" s="20" t="s">
        <v>89</v>
      </c>
    </row>
    <row r="232" s="13" customFormat="1">
      <c r="A232" s="13"/>
      <c r="B232" s="223"/>
      <c r="C232" s="224"/>
      <c r="D232" s="225" t="s">
        <v>226</v>
      </c>
      <c r="E232" s="226" t="s">
        <v>19</v>
      </c>
      <c r="F232" s="227" t="s">
        <v>90</v>
      </c>
      <c r="G232" s="224"/>
      <c r="H232" s="228">
        <v>1153.0999999999999</v>
      </c>
      <c r="I232" s="229"/>
      <c r="J232" s="224"/>
      <c r="K232" s="224"/>
      <c r="L232" s="230"/>
      <c r="M232" s="231"/>
      <c r="N232" s="232"/>
      <c r="O232" s="232"/>
      <c r="P232" s="232"/>
      <c r="Q232" s="232"/>
      <c r="R232" s="232"/>
      <c r="S232" s="232"/>
      <c r="T232" s="23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4" t="s">
        <v>226</v>
      </c>
      <c r="AU232" s="234" t="s">
        <v>89</v>
      </c>
      <c r="AV232" s="13" t="s">
        <v>84</v>
      </c>
      <c r="AW232" s="13" t="s">
        <v>35</v>
      </c>
      <c r="AX232" s="13" t="s">
        <v>82</v>
      </c>
      <c r="AY232" s="234" t="s">
        <v>216</v>
      </c>
    </row>
    <row r="233" s="2" customFormat="1" ht="16.5" customHeight="1">
      <c r="A233" s="41"/>
      <c r="B233" s="42"/>
      <c r="C233" s="246" t="s">
        <v>446</v>
      </c>
      <c r="D233" s="246" t="s">
        <v>278</v>
      </c>
      <c r="E233" s="247" t="s">
        <v>447</v>
      </c>
      <c r="F233" s="248" t="s">
        <v>448</v>
      </c>
      <c r="G233" s="249" t="s">
        <v>87</v>
      </c>
      <c r="H233" s="250">
        <v>1210.7550000000001</v>
      </c>
      <c r="I233" s="251"/>
      <c r="J233" s="252">
        <f>ROUND(I233*H233,2)</f>
        <v>0</v>
      </c>
      <c r="K233" s="248" t="s">
        <v>221</v>
      </c>
      <c r="L233" s="253"/>
      <c r="M233" s="254" t="s">
        <v>19</v>
      </c>
      <c r="N233" s="255" t="s">
        <v>45</v>
      </c>
      <c r="O233" s="87"/>
      <c r="P233" s="214">
        <f>O233*H233</f>
        <v>0</v>
      </c>
      <c r="Q233" s="214">
        <v>0.0025200000000000001</v>
      </c>
      <c r="R233" s="214">
        <f>Q233*H233</f>
        <v>3.0511026000000006</v>
      </c>
      <c r="S233" s="214">
        <v>0</v>
      </c>
      <c r="T233" s="21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6" t="s">
        <v>264</v>
      </c>
      <c r="AT233" s="216" t="s">
        <v>278</v>
      </c>
      <c r="AU233" s="216" t="s">
        <v>89</v>
      </c>
      <c r="AY233" s="20" t="s">
        <v>216</v>
      </c>
      <c r="BE233" s="217">
        <f>IF(N233="základní",J233,0)</f>
        <v>0</v>
      </c>
      <c r="BF233" s="217">
        <f>IF(N233="snížená",J233,0)</f>
        <v>0</v>
      </c>
      <c r="BG233" s="217">
        <f>IF(N233="zákl. přenesená",J233,0)</f>
        <v>0</v>
      </c>
      <c r="BH233" s="217">
        <f>IF(N233="sníž. přenesená",J233,0)</f>
        <v>0</v>
      </c>
      <c r="BI233" s="217">
        <f>IF(N233="nulová",J233,0)</f>
        <v>0</v>
      </c>
      <c r="BJ233" s="20" t="s">
        <v>82</v>
      </c>
      <c r="BK233" s="217">
        <f>ROUND(I233*H233,2)</f>
        <v>0</v>
      </c>
      <c r="BL233" s="20" t="s">
        <v>222</v>
      </c>
      <c r="BM233" s="216" t="s">
        <v>449</v>
      </c>
    </row>
    <row r="234" s="13" customFormat="1">
      <c r="A234" s="13"/>
      <c r="B234" s="223"/>
      <c r="C234" s="224"/>
      <c r="D234" s="225" t="s">
        <v>226</v>
      </c>
      <c r="E234" s="224"/>
      <c r="F234" s="227" t="s">
        <v>450</v>
      </c>
      <c r="G234" s="224"/>
      <c r="H234" s="228">
        <v>1210.7550000000001</v>
      </c>
      <c r="I234" s="229"/>
      <c r="J234" s="224"/>
      <c r="K234" s="224"/>
      <c r="L234" s="230"/>
      <c r="M234" s="231"/>
      <c r="N234" s="232"/>
      <c r="O234" s="232"/>
      <c r="P234" s="232"/>
      <c r="Q234" s="232"/>
      <c r="R234" s="232"/>
      <c r="S234" s="232"/>
      <c r="T234" s="23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4" t="s">
        <v>226</v>
      </c>
      <c r="AU234" s="234" t="s">
        <v>89</v>
      </c>
      <c r="AV234" s="13" t="s">
        <v>84</v>
      </c>
      <c r="AW234" s="13" t="s">
        <v>4</v>
      </c>
      <c r="AX234" s="13" t="s">
        <v>82</v>
      </c>
      <c r="AY234" s="234" t="s">
        <v>216</v>
      </c>
    </row>
    <row r="235" s="2" customFormat="1" ht="66.75" customHeight="1">
      <c r="A235" s="41"/>
      <c r="B235" s="42"/>
      <c r="C235" s="205" t="s">
        <v>451</v>
      </c>
      <c r="D235" s="205" t="s">
        <v>218</v>
      </c>
      <c r="E235" s="206" t="s">
        <v>442</v>
      </c>
      <c r="F235" s="207" t="s">
        <v>443</v>
      </c>
      <c r="G235" s="208" t="s">
        <v>87</v>
      </c>
      <c r="H235" s="209">
        <v>781.20000000000005</v>
      </c>
      <c r="I235" s="210"/>
      <c r="J235" s="211">
        <f>ROUND(I235*H235,2)</f>
        <v>0</v>
      </c>
      <c r="K235" s="207" t="s">
        <v>221</v>
      </c>
      <c r="L235" s="47"/>
      <c r="M235" s="212" t="s">
        <v>19</v>
      </c>
      <c r="N235" s="213" t="s">
        <v>45</v>
      </c>
      <c r="O235" s="87"/>
      <c r="P235" s="214">
        <f>O235*H235</f>
        <v>0</v>
      </c>
      <c r="Q235" s="214">
        <v>0.0086800000000000002</v>
      </c>
      <c r="R235" s="214">
        <f>Q235*H235</f>
        <v>6.7808160000000006</v>
      </c>
      <c r="S235" s="214">
        <v>0</v>
      </c>
      <c r="T235" s="215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6" t="s">
        <v>222</v>
      </c>
      <c r="AT235" s="216" t="s">
        <v>218</v>
      </c>
      <c r="AU235" s="216" t="s">
        <v>89</v>
      </c>
      <c r="AY235" s="20" t="s">
        <v>216</v>
      </c>
      <c r="BE235" s="217">
        <f>IF(N235="základní",J235,0)</f>
        <v>0</v>
      </c>
      <c r="BF235" s="217">
        <f>IF(N235="snížená",J235,0)</f>
        <v>0</v>
      </c>
      <c r="BG235" s="217">
        <f>IF(N235="zákl. přenesená",J235,0)</f>
        <v>0</v>
      </c>
      <c r="BH235" s="217">
        <f>IF(N235="sníž. přenesená",J235,0)</f>
        <v>0</v>
      </c>
      <c r="BI235" s="217">
        <f>IF(N235="nulová",J235,0)</f>
        <v>0</v>
      </c>
      <c r="BJ235" s="20" t="s">
        <v>82</v>
      </c>
      <c r="BK235" s="217">
        <f>ROUND(I235*H235,2)</f>
        <v>0</v>
      </c>
      <c r="BL235" s="20" t="s">
        <v>222</v>
      </c>
      <c r="BM235" s="216" t="s">
        <v>452</v>
      </c>
    </row>
    <row r="236" s="2" customFormat="1">
      <c r="A236" s="41"/>
      <c r="B236" s="42"/>
      <c r="C236" s="43"/>
      <c r="D236" s="218" t="s">
        <v>224</v>
      </c>
      <c r="E236" s="43"/>
      <c r="F236" s="219" t="s">
        <v>445</v>
      </c>
      <c r="G236" s="43"/>
      <c r="H236" s="43"/>
      <c r="I236" s="220"/>
      <c r="J236" s="43"/>
      <c r="K236" s="43"/>
      <c r="L236" s="47"/>
      <c r="M236" s="221"/>
      <c r="N236" s="222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224</v>
      </c>
      <c r="AU236" s="20" t="s">
        <v>89</v>
      </c>
    </row>
    <row r="237" s="13" customFormat="1">
      <c r="A237" s="13"/>
      <c r="B237" s="223"/>
      <c r="C237" s="224"/>
      <c r="D237" s="225" t="s">
        <v>226</v>
      </c>
      <c r="E237" s="226" t="s">
        <v>19</v>
      </c>
      <c r="F237" s="227" t="s">
        <v>85</v>
      </c>
      <c r="G237" s="224"/>
      <c r="H237" s="228">
        <v>781.20000000000005</v>
      </c>
      <c r="I237" s="229"/>
      <c r="J237" s="224"/>
      <c r="K237" s="224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226</v>
      </c>
      <c r="AU237" s="234" t="s">
        <v>89</v>
      </c>
      <c r="AV237" s="13" t="s">
        <v>84</v>
      </c>
      <c r="AW237" s="13" t="s">
        <v>35</v>
      </c>
      <c r="AX237" s="13" t="s">
        <v>82</v>
      </c>
      <c r="AY237" s="234" t="s">
        <v>216</v>
      </c>
    </row>
    <row r="238" s="2" customFormat="1" ht="16.5" customHeight="1">
      <c r="A238" s="41"/>
      <c r="B238" s="42"/>
      <c r="C238" s="246" t="s">
        <v>453</v>
      </c>
      <c r="D238" s="246" t="s">
        <v>278</v>
      </c>
      <c r="E238" s="247" t="s">
        <v>454</v>
      </c>
      <c r="F238" s="248" t="s">
        <v>455</v>
      </c>
      <c r="G238" s="249" t="s">
        <v>87</v>
      </c>
      <c r="H238" s="250">
        <v>820.25999999999999</v>
      </c>
      <c r="I238" s="251"/>
      <c r="J238" s="252">
        <f>ROUND(I238*H238,2)</f>
        <v>0</v>
      </c>
      <c r="K238" s="248" t="s">
        <v>221</v>
      </c>
      <c r="L238" s="253"/>
      <c r="M238" s="254" t="s">
        <v>19</v>
      </c>
      <c r="N238" s="255" t="s">
        <v>45</v>
      </c>
      <c r="O238" s="87"/>
      <c r="P238" s="214">
        <f>O238*H238</f>
        <v>0</v>
      </c>
      <c r="Q238" s="214">
        <v>0.0028</v>
      </c>
      <c r="R238" s="214">
        <f>Q238*H238</f>
        <v>2.2967279999999999</v>
      </c>
      <c r="S238" s="214">
        <v>0</v>
      </c>
      <c r="T238" s="215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6" t="s">
        <v>264</v>
      </c>
      <c r="AT238" s="216" t="s">
        <v>278</v>
      </c>
      <c r="AU238" s="216" t="s">
        <v>89</v>
      </c>
      <c r="AY238" s="20" t="s">
        <v>216</v>
      </c>
      <c r="BE238" s="217">
        <f>IF(N238="základní",J238,0)</f>
        <v>0</v>
      </c>
      <c r="BF238" s="217">
        <f>IF(N238="snížená",J238,0)</f>
        <v>0</v>
      </c>
      <c r="BG238" s="217">
        <f>IF(N238="zákl. přenesená",J238,0)</f>
        <v>0</v>
      </c>
      <c r="BH238" s="217">
        <f>IF(N238="sníž. přenesená",J238,0)</f>
        <v>0</v>
      </c>
      <c r="BI238" s="217">
        <f>IF(N238="nulová",J238,0)</f>
        <v>0</v>
      </c>
      <c r="BJ238" s="20" t="s">
        <v>82</v>
      </c>
      <c r="BK238" s="217">
        <f>ROUND(I238*H238,2)</f>
        <v>0</v>
      </c>
      <c r="BL238" s="20" t="s">
        <v>222</v>
      </c>
      <c r="BM238" s="216" t="s">
        <v>456</v>
      </c>
    </row>
    <row r="239" s="13" customFormat="1">
      <c r="A239" s="13"/>
      <c r="B239" s="223"/>
      <c r="C239" s="224"/>
      <c r="D239" s="225" t="s">
        <v>226</v>
      </c>
      <c r="E239" s="224"/>
      <c r="F239" s="227" t="s">
        <v>457</v>
      </c>
      <c r="G239" s="224"/>
      <c r="H239" s="228">
        <v>820.25999999999999</v>
      </c>
      <c r="I239" s="229"/>
      <c r="J239" s="224"/>
      <c r="K239" s="224"/>
      <c r="L239" s="230"/>
      <c r="M239" s="231"/>
      <c r="N239" s="232"/>
      <c r="O239" s="232"/>
      <c r="P239" s="232"/>
      <c r="Q239" s="232"/>
      <c r="R239" s="232"/>
      <c r="S239" s="232"/>
      <c r="T239" s="23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226</v>
      </c>
      <c r="AU239" s="234" t="s">
        <v>89</v>
      </c>
      <c r="AV239" s="13" t="s">
        <v>84</v>
      </c>
      <c r="AW239" s="13" t="s">
        <v>4</v>
      </c>
      <c r="AX239" s="13" t="s">
        <v>82</v>
      </c>
      <c r="AY239" s="234" t="s">
        <v>216</v>
      </c>
    </row>
    <row r="240" s="2" customFormat="1" ht="66.75" customHeight="1">
      <c r="A240" s="41"/>
      <c r="B240" s="42"/>
      <c r="C240" s="205" t="s">
        <v>458</v>
      </c>
      <c r="D240" s="205" t="s">
        <v>218</v>
      </c>
      <c r="E240" s="206" t="s">
        <v>459</v>
      </c>
      <c r="F240" s="207" t="s">
        <v>460</v>
      </c>
      <c r="G240" s="208" t="s">
        <v>87</v>
      </c>
      <c r="H240" s="209">
        <v>6.7000000000000002</v>
      </c>
      <c r="I240" s="210"/>
      <c r="J240" s="211">
        <f>ROUND(I240*H240,2)</f>
        <v>0</v>
      </c>
      <c r="K240" s="207" t="s">
        <v>221</v>
      </c>
      <c r="L240" s="47"/>
      <c r="M240" s="212" t="s">
        <v>19</v>
      </c>
      <c r="N240" s="213" t="s">
        <v>45</v>
      </c>
      <c r="O240" s="87"/>
      <c r="P240" s="214">
        <f>O240*H240</f>
        <v>0</v>
      </c>
      <c r="Q240" s="214">
        <v>0.01243</v>
      </c>
      <c r="R240" s="214">
        <f>Q240*H240</f>
        <v>0.083281000000000008</v>
      </c>
      <c r="S240" s="214">
        <v>0</v>
      </c>
      <c r="T240" s="215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6" t="s">
        <v>222</v>
      </c>
      <c r="AT240" s="216" t="s">
        <v>218</v>
      </c>
      <c r="AU240" s="216" t="s">
        <v>89</v>
      </c>
      <c r="AY240" s="20" t="s">
        <v>216</v>
      </c>
      <c r="BE240" s="217">
        <f>IF(N240="základní",J240,0)</f>
        <v>0</v>
      </c>
      <c r="BF240" s="217">
        <f>IF(N240="snížená",J240,0)</f>
        <v>0</v>
      </c>
      <c r="BG240" s="217">
        <f>IF(N240="zákl. přenesená",J240,0)</f>
        <v>0</v>
      </c>
      <c r="BH240" s="217">
        <f>IF(N240="sníž. přenesená",J240,0)</f>
        <v>0</v>
      </c>
      <c r="BI240" s="217">
        <f>IF(N240="nulová",J240,0)</f>
        <v>0</v>
      </c>
      <c r="BJ240" s="20" t="s">
        <v>82</v>
      </c>
      <c r="BK240" s="217">
        <f>ROUND(I240*H240,2)</f>
        <v>0</v>
      </c>
      <c r="BL240" s="20" t="s">
        <v>222</v>
      </c>
      <c r="BM240" s="216" t="s">
        <v>461</v>
      </c>
    </row>
    <row r="241" s="2" customFormat="1">
      <c r="A241" s="41"/>
      <c r="B241" s="42"/>
      <c r="C241" s="43"/>
      <c r="D241" s="218" t="s">
        <v>224</v>
      </c>
      <c r="E241" s="43"/>
      <c r="F241" s="219" t="s">
        <v>462</v>
      </c>
      <c r="G241" s="43"/>
      <c r="H241" s="43"/>
      <c r="I241" s="220"/>
      <c r="J241" s="43"/>
      <c r="K241" s="43"/>
      <c r="L241" s="47"/>
      <c r="M241" s="221"/>
      <c r="N241" s="222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224</v>
      </c>
      <c r="AU241" s="20" t="s">
        <v>89</v>
      </c>
    </row>
    <row r="242" s="2" customFormat="1">
      <c r="A242" s="41"/>
      <c r="B242" s="42"/>
      <c r="C242" s="43"/>
      <c r="D242" s="225" t="s">
        <v>262</v>
      </c>
      <c r="E242" s="43"/>
      <c r="F242" s="245" t="s">
        <v>418</v>
      </c>
      <c r="G242" s="43"/>
      <c r="H242" s="43"/>
      <c r="I242" s="220"/>
      <c r="J242" s="43"/>
      <c r="K242" s="43"/>
      <c r="L242" s="47"/>
      <c r="M242" s="221"/>
      <c r="N242" s="222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262</v>
      </c>
      <c r="AU242" s="20" t="s">
        <v>89</v>
      </c>
    </row>
    <row r="243" s="13" customFormat="1">
      <c r="A243" s="13"/>
      <c r="B243" s="223"/>
      <c r="C243" s="224"/>
      <c r="D243" s="225" t="s">
        <v>226</v>
      </c>
      <c r="E243" s="226" t="s">
        <v>19</v>
      </c>
      <c r="F243" s="227" t="s">
        <v>120</v>
      </c>
      <c r="G243" s="224"/>
      <c r="H243" s="228">
        <v>6.7000000000000002</v>
      </c>
      <c r="I243" s="229"/>
      <c r="J243" s="224"/>
      <c r="K243" s="224"/>
      <c r="L243" s="230"/>
      <c r="M243" s="231"/>
      <c r="N243" s="232"/>
      <c r="O243" s="232"/>
      <c r="P243" s="232"/>
      <c r="Q243" s="232"/>
      <c r="R243" s="232"/>
      <c r="S243" s="232"/>
      <c r="T243" s="23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4" t="s">
        <v>226</v>
      </c>
      <c r="AU243" s="234" t="s">
        <v>89</v>
      </c>
      <c r="AV243" s="13" t="s">
        <v>84</v>
      </c>
      <c r="AW243" s="13" t="s">
        <v>35</v>
      </c>
      <c r="AX243" s="13" t="s">
        <v>82</v>
      </c>
      <c r="AY243" s="234" t="s">
        <v>216</v>
      </c>
    </row>
    <row r="244" s="2" customFormat="1" ht="24.15" customHeight="1">
      <c r="A244" s="41"/>
      <c r="B244" s="42"/>
      <c r="C244" s="246" t="s">
        <v>463</v>
      </c>
      <c r="D244" s="246" t="s">
        <v>278</v>
      </c>
      <c r="E244" s="247" t="s">
        <v>464</v>
      </c>
      <c r="F244" s="248" t="s">
        <v>465</v>
      </c>
      <c r="G244" s="249" t="s">
        <v>87</v>
      </c>
      <c r="H244" s="250">
        <v>7.0350000000000001</v>
      </c>
      <c r="I244" s="251"/>
      <c r="J244" s="252">
        <f>ROUND(I244*H244,2)</f>
        <v>0</v>
      </c>
      <c r="K244" s="248" t="s">
        <v>221</v>
      </c>
      <c r="L244" s="253"/>
      <c r="M244" s="254" t="s">
        <v>19</v>
      </c>
      <c r="N244" s="255" t="s">
        <v>45</v>
      </c>
      <c r="O244" s="87"/>
      <c r="P244" s="214">
        <f>O244*H244</f>
        <v>0</v>
      </c>
      <c r="Q244" s="214">
        <v>0.002</v>
      </c>
      <c r="R244" s="214">
        <f>Q244*H244</f>
        <v>0.014070000000000001</v>
      </c>
      <c r="S244" s="214">
        <v>0</v>
      </c>
      <c r="T244" s="21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6" t="s">
        <v>264</v>
      </c>
      <c r="AT244" s="216" t="s">
        <v>278</v>
      </c>
      <c r="AU244" s="216" t="s">
        <v>89</v>
      </c>
      <c r="AY244" s="20" t="s">
        <v>216</v>
      </c>
      <c r="BE244" s="217">
        <f>IF(N244="základní",J244,0)</f>
        <v>0</v>
      </c>
      <c r="BF244" s="217">
        <f>IF(N244="snížená",J244,0)</f>
        <v>0</v>
      </c>
      <c r="BG244" s="217">
        <f>IF(N244="zákl. přenesená",J244,0)</f>
        <v>0</v>
      </c>
      <c r="BH244" s="217">
        <f>IF(N244="sníž. přenesená",J244,0)</f>
        <v>0</v>
      </c>
      <c r="BI244" s="217">
        <f>IF(N244="nulová",J244,0)</f>
        <v>0</v>
      </c>
      <c r="BJ244" s="20" t="s">
        <v>82</v>
      </c>
      <c r="BK244" s="217">
        <f>ROUND(I244*H244,2)</f>
        <v>0</v>
      </c>
      <c r="BL244" s="20" t="s">
        <v>222</v>
      </c>
      <c r="BM244" s="216" t="s">
        <v>466</v>
      </c>
    </row>
    <row r="245" s="13" customFormat="1">
      <c r="A245" s="13"/>
      <c r="B245" s="223"/>
      <c r="C245" s="224"/>
      <c r="D245" s="225" t="s">
        <v>226</v>
      </c>
      <c r="E245" s="224"/>
      <c r="F245" s="227" t="s">
        <v>467</v>
      </c>
      <c r="G245" s="224"/>
      <c r="H245" s="228">
        <v>7.0350000000000001</v>
      </c>
      <c r="I245" s="229"/>
      <c r="J245" s="224"/>
      <c r="K245" s="224"/>
      <c r="L245" s="230"/>
      <c r="M245" s="231"/>
      <c r="N245" s="232"/>
      <c r="O245" s="232"/>
      <c r="P245" s="232"/>
      <c r="Q245" s="232"/>
      <c r="R245" s="232"/>
      <c r="S245" s="232"/>
      <c r="T245" s="23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4" t="s">
        <v>226</v>
      </c>
      <c r="AU245" s="234" t="s">
        <v>89</v>
      </c>
      <c r="AV245" s="13" t="s">
        <v>84</v>
      </c>
      <c r="AW245" s="13" t="s">
        <v>4</v>
      </c>
      <c r="AX245" s="13" t="s">
        <v>82</v>
      </c>
      <c r="AY245" s="234" t="s">
        <v>216</v>
      </c>
    </row>
    <row r="246" s="2" customFormat="1" ht="66.75" customHeight="1">
      <c r="A246" s="41"/>
      <c r="B246" s="42"/>
      <c r="C246" s="205" t="s">
        <v>468</v>
      </c>
      <c r="D246" s="205" t="s">
        <v>218</v>
      </c>
      <c r="E246" s="206" t="s">
        <v>469</v>
      </c>
      <c r="F246" s="207" t="s">
        <v>470</v>
      </c>
      <c r="G246" s="208" t="s">
        <v>87</v>
      </c>
      <c r="H246" s="209">
        <v>161.09999999999999</v>
      </c>
      <c r="I246" s="210"/>
      <c r="J246" s="211">
        <f>ROUND(I246*H246,2)</f>
        <v>0</v>
      </c>
      <c r="K246" s="207" t="s">
        <v>221</v>
      </c>
      <c r="L246" s="47"/>
      <c r="M246" s="212" t="s">
        <v>19</v>
      </c>
      <c r="N246" s="213" t="s">
        <v>45</v>
      </c>
      <c r="O246" s="87"/>
      <c r="P246" s="214">
        <f>O246*H246</f>
        <v>0</v>
      </c>
      <c r="Q246" s="214">
        <v>0.01243</v>
      </c>
      <c r="R246" s="214">
        <f>Q246*H246</f>
        <v>2.0024729999999997</v>
      </c>
      <c r="S246" s="214">
        <v>0</v>
      </c>
      <c r="T246" s="215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6" t="s">
        <v>222</v>
      </c>
      <c r="AT246" s="216" t="s">
        <v>218</v>
      </c>
      <c r="AU246" s="216" t="s">
        <v>89</v>
      </c>
      <c r="AY246" s="20" t="s">
        <v>216</v>
      </c>
      <c r="BE246" s="217">
        <f>IF(N246="základní",J246,0)</f>
        <v>0</v>
      </c>
      <c r="BF246" s="217">
        <f>IF(N246="snížená",J246,0)</f>
        <v>0</v>
      </c>
      <c r="BG246" s="217">
        <f>IF(N246="zákl. přenesená",J246,0)</f>
        <v>0</v>
      </c>
      <c r="BH246" s="217">
        <f>IF(N246="sníž. přenesená",J246,0)</f>
        <v>0</v>
      </c>
      <c r="BI246" s="217">
        <f>IF(N246="nulová",J246,0)</f>
        <v>0</v>
      </c>
      <c r="BJ246" s="20" t="s">
        <v>82</v>
      </c>
      <c r="BK246" s="217">
        <f>ROUND(I246*H246,2)</f>
        <v>0</v>
      </c>
      <c r="BL246" s="20" t="s">
        <v>222</v>
      </c>
      <c r="BM246" s="216" t="s">
        <v>471</v>
      </c>
    </row>
    <row r="247" s="2" customFormat="1">
      <c r="A247" s="41"/>
      <c r="B247" s="42"/>
      <c r="C247" s="43"/>
      <c r="D247" s="218" t="s">
        <v>224</v>
      </c>
      <c r="E247" s="43"/>
      <c r="F247" s="219" t="s">
        <v>472</v>
      </c>
      <c r="G247" s="43"/>
      <c r="H247" s="43"/>
      <c r="I247" s="220"/>
      <c r="J247" s="43"/>
      <c r="K247" s="43"/>
      <c r="L247" s="47"/>
      <c r="M247" s="221"/>
      <c r="N247" s="222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224</v>
      </c>
      <c r="AU247" s="20" t="s">
        <v>89</v>
      </c>
    </row>
    <row r="248" s="2" customFormat="1">
      <c r="A248" s="41"/>
      <c r="B248" s="42"/>
      <c r="C248" s="43"/>
      <c r="D248" s="225" t="s">
        <v>262</v>
      </c>
      <c r="E248" s="43"/>
      <c r="F248" s="245" t="s">
        <v>418</v>
      </c>
      <c r="G248" s="43"/>
      <c r="H248" s="43"/>
      <c r="I248" s="220"/>
      <c r="J248" s="43"/>
      <c r="K248" s="43"/>
      <c r="L248" s="47"/>
      <c r="M248" s="221"/>
      <c r="N248" s="222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262</v>
      </c>
      <c r="AU248" s="20" t="s">
        <v>89</v>
      </c>
    </row>
    <row r="249" s="13" customFormat="1">
      <c r="A249" s="13"/>
      <c r="B249" s="223"/>
      <c r="C249" s="224"/>
      <c r="D249" s="225" t="s">
        <v>226</v>
      </c>
      <c r="E249" s="226" t="s">
        <v>19</v>
      </c>
      <c r="F249" s="227" t="s">
        <v>114</v>
      </c>
      <c r="G249" s="224"/>
      <c r="H249" s="228">
        <v>161.09999999999999</v>
      </c>
      <c r="I249" s="229"/>
      <c r="J249" s="224"/>
      <c r="K249" s="224"/>
      <c r="L249" s="230"/>
      <c r="M249" s="231"/>
      <c r="N249" s="232"/>
      <c r="O249" s="232"/>
      <c r="P249" s="232"/>
      <c r="Q249" s="232"/>
      <c r="R249" s="232"/>
      <c r="S249" s="232"/>
      <c r="T249" s="23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4" t="s">
        <v>226</v>
      </c>
      <c r="AU249" s="234" t="s">
        <v>89</v>
      </c>
      <c r="AV249" s="13" t="s">
        <v>84</v>
      </c>
      <c r="AW249" s="13" t="s">
        <v>35</v>
      </c>
      <c r="AX249" s="13" t="s">
        <v>82</v>
      </c>
      <c r="AY249" s="234" t="s">
        <v>216</v>
      </c>
    </row>
    <row r="250" s="2" customFormat="1" ht="24.15" customHeight="1">
      <c r="A250" s="41"/>
      <c r="B250" s="42"/>
      <c r="C250" s="246" t="s">
        <v>473</v>
      </c>
      <c r="D250" s="246" t="s">
        <v>278</v>
      </c>
      <c r="E250" s="247" t="s">
        <v>474</v>
      </c>
      <c r="F250" s="248" t="s">
        <v>475</v>
      </c>
      <c r="G250" s="249" t="s">
        <v>87</v>
      </c>
      <c r="H250" s="250">
        <v>169.155</v>
      </c>
      <c r="I250" s="251"/>
      <c r="J250" s="252">
        <f>ROUND(I250*H250,2)</f>
        <v>0</v>
      </c>
      <c r="K250" s="248" t="s">
        <v>221</v>
      </c>
      <c r="L250" s="253"/>
      <c r="M250" s="254" t="s">
        <v>19</v>
      </c>
      <c r="N250" s="255" t="s">
        <v>45</v>
      </c>
      <c r="O250" s="87"/>
      <c r="P250" s="214">
        <f>O250*H250</f>
        <v>0</v>
      </c>
      <c r="Q250" s="214">
        <v>0.0080000000000000002</v>
      </c>
      <c r="R250" s="214">
        <f>Q250*H250</f>
        <v>1.35324</v>
      </c>
      <c r="S250" s="214">
        <v>0</v>
      </c>
      <c r="T250" s="215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6" t="s">
        <v>264</v>
      </c>
      <c r="AT250" s="216" t="s">
        <v>278</v>
      </c>
      <c r="AU250" s="216" t="s">
        <v>89</v>
      </c>
      <c r="AY250" s="20" t="s">
        <v>216</v>
      </c>
      <c r="BE250" s="217">
        <f>IF(N250="základní",J250,0)</f>
        <v>0</v>
      </c>
      <c r="BF250" s="217">
        <f>IF(N250="snížená",J250,0)</f>
        <v>0</v>
      </c>
      <c r="BG250" s="217">
        <f>IF(N250="zákl. přenesená",J250,0)</f>
        <v>0</v>
      </c>
      <c r="BH250" s="217">
        <f>IF(N250="sníž. přenesená",J250,0)</f>
        <v>0</v>
      </c>
      <c r="BI250" s="217">
        <f>IF(N250="nulová",J250,0)</f>
        <v>0</v>
      </c>
      <c r="BJ250" s="20" t="s">
        <v>82</v>
      </c>
      <c r="BK250" s="217">
        <f>ROUND(I250*H250,2)</f>
        <v>0</v>
      </c>
      <c r="BL250" s="20" t="s">
        <v>222</v>
      </c>
      <c r="BM250" s="216" t="s">
        <v>476</v>
      </c>
    </row>
    <row r="251" s="13" customFormat="1">
      <c r="A251" s="13"/>
      <c r="B251" s="223"/>
      <c r="C251" s="224"/>
      <c r="D251" s="225" t="s">
        <v>226</v>
      </c>
      <c r="E251" s="224"/>
      <c r="F251" s="227" t="s">
        <v>477</v>
      </c>
      <c r="G251" s="224"/>
      <c r="H251" s="228">
        <v>169.155</v>
      </c>
      <c r="I251" s="229"/>
      <c r="J251" s="224"/>
      <c r="K251" s="224"/>
      <c r="L251" s="230"/>
      <c r="M251" s="231"/>
      <c r="N251" s="232"/>
      <c r="O251" s="232"/>
      <c r="P251" s="232"/>
      <c r="Q251" s="232"/>
      <c r="R251" s="232"/>
      <c r="S251" s="232"/>
      <c r="T251" s="23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4" t="s">
        <v>226</v>
      </c>
      <c r="AU251" s="234" t="s">
        <v>89</v>
      </c>
      <c r="AV251" s="13" t="s">
        <v>84</v>
      </c>
      <c r="AW251" s="13" t="s">
        <v>4</v>
      </c>
      <c r="AX251" s="13" t="s">
        <v>82</v>
      </c>
      <c r="AY251" s="234" t="s">
        <v>216</v>
      </c>
    </row>
    <row r="252" s="2" customFormat="1" ht="66.75" customHeight="1">
      <c r="A252" s="41"/>
      <c r="B252" s="42"/>
      <c r="C252" s="205" t="s">
        <v>478</v>
      </c>
      <c r="D252" s="205" t="s">
        <v>218</v>
      </c>
      <c r="E252" s="206" t="s">
        <v>479</v>
      </c>
      <c r="F252" s="207" t="s">
        <v>480</v>
      </c>
      <c r="G252" s="208" t="s">
        <v>87</v>
      </c>
      <c r="H252" s="209">
        <v>36.799999999999997</v>
      </c>
      <c r="I252" s="210"/>
      <c r="J252" s="211">
        <f>ROUND(I252*H252,2)</f>
        <v>0</v>
      </c>
      <c r="K252" s="207" t="s">
        <v>221</v>
      </c>
      <c r="L252" s="47"/>
      <c r="M252" s="212" t="s">
        <v>19</v>
      </c>
      <c r="N252" s="213" t="s">
        <v>45</v>
      </c>
      <c r="O252" s="87"/>
      <c r="P252" s="214">
        <f>O252*H252</f>
        <v>0</v>
      </c>
      <c r="Q252" s="214">
        <v>0.01268</v>
      </c>
      <c r="R252" s="214">
        <f>Q252*H252</f>
        <v>0.46662399999999998</v>
      </c>
      <c r="S252" s="214">
        <v>0</v>
      </c>
      <c r="T252" s="215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6" t="s">
        <v>222</v>
      </c>
      <c r="AT252" s="216" t="s">
        <v>218</v>
      </c>
      <c r="AU252" s="216" t="s">
        <v>89</v>
      </c>
      <c r="AY252" s="20" t="s">
        <v>216</v>
      </c>
      <c r="BE252" s="217">
        <f>IF(N252="základní",J252,0)</f>
        <v>0</v>
      </c>
      <c r="BF252" s="217">
        <f>IF(N252="snížená",J252,0)</f>
        <v>0</v>
      </c>
      <c r="BG252" s="217">
        <f>IF(N252="zákl. přenesená",J252,0)</f>
        <v>0</v>
      </c>
      <c r="BH252" s="217">
        <f>IF(N252="sníž. přenesená",J252,0)</f>
        <v>0</v>
      </c>
      <c r="BI252" s="217">
        <f>IF(N252="nulová",J252,0)</f>
        <v>0</v>
      </c>
      <c r="BJ252" s="20" t="s">
        <v>82</v>
      </c>
      <c r="BK252" s="217">
        <f>ROUND(I252*H252,2)</f>
        <v>0</v>
      </c>
      <c r="BL252" s="20" t="s">
        <v>222</v>
      </c>
      <c r="BM252" s="216" t="s">
        <v>481</v>
      </c>
    </row>
    <row r="253" s="2" customFormat="1">
      <c r="A253" s="41"/>
      <c r="B253" s="42"/>
      <c r="C253" s="43"/>
      <c r="D253" s="218" t="s">
        <v>224</v>
      </c>
      <c r="E253" s="43"/>
      <c r="F253" s="219" t="s">
        <v>482</v>
      </c>
      <c r="G253" s="43"/>
      <c r="H253" s="43"/>
      <c r="I253" s="220"/>
      <c r="J253" s="43"/>
      <c r="K253" s="43"/>
      <c r="L253" s="47"/>
      <c r="M253" s="221"/>
      <c r="N253" s="222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224</v>
      </c>
      <c r="AU253" s="20" t="s">
        <v>89</v>
      </c>
    </row>
    <row r="254" s="2" customFormat="1">
      <c r="A254" s="41"/>
      <c r="B254" s="42"/>
      <c r="C254" s="43"/>
      <c r="D254" s="225" t="s">
        <v>262</v>
      </c>
      <c r="E254" s="43"/>
      <c r="F254" s="245" t="s">
        <v>418</v>
      </c>
      <c r="G254" s="43"/>
      <c r="H254" s="43"/>
      <c r="I254" s="220"/>
      <c r="J254" s="43"/>
      <c r="K254" s="43"/>
      <c r="L254" s="47"/>
      <c r="M254" s="221"/>
      <c r="N254" s="222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262</v>
      </c>
      <c r="AU254" s="20" t="s">
        <v>89</v>
      </c>
    </row>
    <row r="255" s="13" customFormat="1">
      <c r="A255" s="13"/>
      <c r="B255" s="223"/>
      <c r="C255" s="224"/>
      <c r="D255" s="225" t="s">
        <v>226</v>
      </c>
      <c r="E255" s="226" t="s">
        <v>19</v>
      </c>
      <c r="F255" s="227" t="s">
        <v>117</v>
      </c>
      <c r="G255" s="224"/>
      <c r="H255" s="228">
        <v>36.799999999999997</v>
      </c>
      <c r="I255" s="229"/>
      <c r="J255" s="224"/>
      <c r="K255" s="224"/>
      <c r="L255" s="230"/>
      <c r="M255" s="231"/>
      <c r="N255" s="232"/>
      <c r="O255" s="232"/>
      <c r="P255" s="232"/>
      <c r="Q255" s="232"/>
      <c r="R255" s="232"/>
      <c r="S255" s="232"/>
      <c r="T255" s="23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4" t="s">
        <v>226</v>
      </c>
      <c r="AU255" s="234" t="s">
        <v>89</v>
      </c>
      <c r="AV255" s="13" t="s">
        <v>84</v>
      </c>
      <c r="AW255" s="13" t="s">
        <v>35</v>
      </c>
      <c r="AX255" s="13" t="s">
        <v>82</v>
      </c>
      <c r="AY255" s="234" t="s">
        <v>216</v>
      </c>
    </row>
    <row r="256" s="2" customFormat="1" ht="24.15" customHeight="1">
      <c r="A256" s="41"/>
      <c r="B256" s="42"/>
      <c r="C256" s="246" t="s">
        <v>483</v>
      </c>
      <c r="D256" s="246" t="s">
        <v>278</v>
      </c>
      <c r="E256" s="247" t="s">
        <v>484</v>
      </c>
      <c r="F256" s="248" t="s">
        <v>485</v>
      </c>
      <c r="G256" s="249" t="s">
        <v>87</v>
      </c>
      <c r="H256" s="250">
        <v>38.640000000000001</v>
      </c>
      <c r="I256" s="251"/>
      <c r="J256" s="252">
        <f>ROUND(I256*H256,2)</f>
        <v>0</v>
      </c>
      <c r="K256" s="248" t="s">
        <v>221</v>
      </c>
      <c r="L256" s="253"/>
      <c r="M256" s="254" t="s">
        <v>19</v>
      </c>
      <c r="N256" s="255" t="s">
        <v>45</v>
      </c>
      <c r="O256" s="87"/>
      <c r="P256" s="214">
        <f>O256*H256</f>
        <v>0</v>
      </c>
      <c r="Q256" s="214">
        <v>0.014</v>
      </c>
      <c r="R256" s="214">
        <f>Q256*H256</f>
        <v>0.54096</v>
      </c>
      <c r="S256" s="214">
        <v>0</v>
      </c>
      <c r="T256" s="215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6" t="s">
        <v>264</v>
      </c>
      <c r="AT256" s="216" t="s">
        <v>278</v>
      </c>
      <c r="AU256" s="216" t="s">
        <v>89</v>
      </c>
      <c r="AY256" s="20" t="s">
        <v>216</v>
      </c>
      <c r="BE256" s="217">
        <f>IF(N256="základní",J256,0)</f>
        <v>0</v>
      </c>
      <c r="BF256" s="217">
        <f>IF(N256="snížená",J256,0)</f>
        <v>0</v>
      </c>
      <c r="BG256" s="217">
        <f>IF(N256="zákl. přenesená",J256,0)</f>
        <v>0</v>
      </c>
      <c r="BH256" s="217">
        <f>IF(N256="sníž. přenesená",J256,0)</f>
        <v>0</v>
      </c>
      <c r="BI256" s="217">
        <f>IF(N256="nulová",J256,0)</f>
        <v>0</v>
      </c>
      <c r="BJ256" s="20" t="s">
        <v>82</v>
      </c>
      <c r="BK256" s="217">
        <f>ROUND(I256*H256,2)</f>
        <v>0</v>
      </c>
      <c r="BL256" s="20" t="s">
        <v>222</v>
      </c>
      <c r="BM256" s="216" t="s">
        <v>486</v>
      </c>
    </row>
    <row r="257" s="13" customFormat="1">
      <c r="A257" s="13"/>
      <c r="B257" s="223"/>
      <c r="C257" s="224"/>
      <c r="D257" s="225" t="s">
        <v>226</v>
      </c>
      <c r="E257" s="224"/>
      <c r="F257" s="227" t="s">
        <v>487</v>
      </c>
      <c r="G257" s="224"/>
      <c r="H257" s="228">
        <v>38.640000000000001</v>
      </c>
      <c r="I257" s="229"/>
      <c r="J257" s="224"/>
      <c r="K257" s="224"/>
      <c r="L257" s="230"/>
      <c r="M257" s="231"/>
      <c r="N257" s="232"/>
      <c r="O257" s="232"/>
      <c r="P257" s="232"/>
      <c r="Q257" s="232"/>
      <c r="R257" s="232"/>
      <c r="S257" s="232"/>
      <c r="T257" s="23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4" t="s">
        <v>226</v>
      </c>
      <c r="AU257" s="234" t="s">
        <v>89</v>
      </c>
      <c r="AV257" s="13" t="s">
        <v>84</v>
      </c>
      <c r="AW257" s="13" t="s">
        <v>4</v>
      </c>
      <c r="AX257" s="13" t="s">
        <v>82</v>
      </c>
      <c r="AY257" s="234" t="s">
        <v>216</v>
      </c>
    </row>
    <row r="258" s="2" customFormat="1" ht="66.75" customHeight="1">
      <c r="A258" s="41"/>
      <c r="B258" s="42"/>
      <c r="C258" s="205" t="s">
        <v>488</v>
      </c>
      <c r="D258" s="205" t="s">
        <v>218</v>
      </c>
      <c r="E258" s="206" t="s">
        <v>479</v>
      </c>
      <c r="F258" s="207" t="s">
        <v>480</v>
      </c>
      <c r="G258" s="208" t="s">
        <v>87</v>
      </c>
      <c r="H258" s="209">
        <v>9.8000000000000007</v>
      </c>
      <c r="I258" s="210"/>
      <c r="J258" s="211">
        <f>ROUND(I258*H258,2)</f>
        <v>0</v>
      </c>
      <c r="K258" s="207" t="s">
        <v>221</v>
      </c>
      <c r="L258" s="47"/>
      <c r="M258" s="212" t="s">
        <v>19</v>
      </c>
      <c r="N258" s="213" t="s">
        <v>45</v>
      </c>
      <c r="O258" s="87"/>
      <c r="P258" s="214">
        <f>O258*H258</f>
        <v>0</v>
      </c>
      <c r="Q258" s="214">
        <v>0.01268</v>
      </c>
      <c r="R258" s="214">
        <f>Q258*H258</f>
        <v>0.12426400000000001</v>
      </c>
      <c r="S258" s="214">
        <v>0</v>
      </c>
      <c r="T258" s="215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6" t="s">
        <v>222</v>
      </c>
      <c r="AT258" s="216" t="s">
        <v>218</v>
      </c>
      <c r="AU258" s="216" t="s">
        <v>89</v>
      </c>
      <c r="AY258" s="20" t="s">
        <v>216</v>
      </c>
      <c r="BE258" s="217">
        <f>IF(N258="základní",J258,0)</f>
        <v>0</v>
      </c>
      <c r="BF258" s="217">
        <f>IF(N258="snížená",J258,0)</f>
        <v>0</v>
      </c>
      <c r="BG258" s="217">
        <f>IF(N258="zákl. přenesená",J258,0)</f>
        <v>0</v>
      </c>
      <c r="BH258" s="217">
        <f>IF(N258="sníž. přenesená",J258,0)</f>
        <v>0</v>
      </c>
      <c r="BI258" s="217">
        <f>IF(N258="nulová",J258,0)</f>
        <v>0</v>
      </c>
      <c r="BJ258" s="20" t="s">
        <v>82</v>
      </c>
      <c r="BK258" s="217">
        <f>ROUND(I258*H258,2)</f>
        <v>0</v>
      </c>
      <c r="BL258" s="20" t="s">
        <v>222</v>
      </c>
      <c r="BM258" s="216" t="s">
        <v>489</v>
      </c>
    </row>
    <row r="259" s="2" customFormat="1">
      <c r="A259" s="41"/>
      <c r="B259" s="42"/>
      <c r="C259" s="43"/>
      <c r="D259" s="218" t="s">
        <v>224</v>
      </c>
      <c r="E259" s="43"/>
      <c r="F259" s="219" t="s">
        <v>482</v>
      </c>
      <c r="G259" s="43"/>
      <c r="H259" s="43"/>
      <c r="I259" s="220"/>
      <c r="J259" s="43"/>
      <c r="K259" s="43"/>
      <c r="L259" s="47"/>
      <c r="M259" s="221"/>
      <c r="N259" s="222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224</v>
      </c>
      <c r="AU259" s="20" t="s">
        <v>89</v>
      </c>
    </row>
    <row r="260" s="2" customFormat="1">
      <c r="A260" s="41"/>
      <c r="B260" s="42"/>
      <c r="C260" s="43"/>
      <c r="D260" s="225" t="s">
        <v>262</v>
      </c>
      <c r="E260" s="43"/>
      <c r="F260" s="245" t="s">
        <v>418</v>
      </c>
      <c r="G260" s="43"/>
      <c r="H260" s="43"/>
      <c r="I260" s="220"/>
      <c r="J260" s="43"/>
      <c r="K260" s="43"/>
      <c r="L260" s="47"/>
      <c r="M260" s="221"/>
      <c r="N260" s="222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262</v>
      </c>
      <c r="AU260" s="20" t="s">
        <v>89</v>
      </c>
    </row>
    <row r="261" s="13" customFormat="1">
      <c r="A261" s="13"/>
      <c r="B261" s="223"/>
      <c r="C261" s="224"/>
      <c r="D261" s="225" t="s">
        <v>226</v>
      </c>
      <c r="E261" s="226" t="s">
        <v>19</v>
      </c>
      <c r="F261" s="227" t="s">
        <v>111</v>
      </c>
      <c r="G261" s="224"/>
      <c r="H261" s="228">
        <v>9.8000000000000007</v>
      </c>
      <c r="I261" s="229"/>
      <c r="J261" s="224"/>
      <c r="K261" s="224"/>
      <c r="L261" s="230"/>
      <c r="M261" s="231"/>
      <c r="N261" s="232"/>
      <c r="O261" s="232"/>
      <c r="P261" s="232"/>
      <c r="Q261" s="232"/>
      <c r="R261" s="232"/>
      <c r="S261" s="232"/>
      <c r="T261" s="23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4" t="s">
        <v>226</v>
      </c>
      <c r="AU261" s="234" t="s">
        <v>89</v>
      </c>
      <c r="AV261" s="13" t="s">
        <v>84</v>
      </c>
      <c r="AW261" s="13" t="s">
        <v>35</v>
      </c>
      <c r="AX261" s="13" t="s">
        <v>82</v>
      </c>
      <c r="AY261" s="234" t="s">
        <v>216</v>
      </c>
    </row>
    <row r="262" s="2" customFormat="1" ht="24.15" customHeight="1">
      <c r="A262" s="41"/>
      <c r="B262" s="42"/>
      <c r="C262" s="246" t="s">
        <v>490</v>
      </c>
      <c r="D262" s="246" t="s">
        <v>278</v>
      </c>
      <c r="E262" s="247" t="s">
        <v>491</v>
      </c>
      <c r="F262" s="248" t="s">
        <v>492</v>
      </c>
      <c r="G262" s="249" t="s">
        <v>87</v>
      </c>
      <c r="H262" s="250">
        <v>10.289999999999999</v>
      </c>
      <c r="I262" s="251"/>
      <c r="J262" s="252">
        <f>ROUND(I262*H262,2)</f>
        <v>0</v>
      </c>
      <c r="K262" s="248" t="s">
        <v>221</v>
      </c>
      <c r="L262" s="253"/>
      <c r="M262" s="254" t="s">
        <v>19</v>
      </c>
      <c r="N262" s="255" t="s">
        <v>45</v>
      </c>
      <c r="O262" s="87"/>
      <c r="P262" s="214">
        <f>O262*H262</f>
        <v>0</v>
      </c>
      <c r="Q262" s="214">
        <v>0.016</v>
      </c>
      <c r="R262" s="214">
        <f>Q262*H262</f>
        <v>0.16463999999999998</v>
      </c>
      <c r="S262" s="214">
        <v>0</v>
      </c>
      <c r="T262" s="215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6" t="s">
        <v>264</v>
      </c>
      <c r="AT262" s="216" t="s">
        <v>278</v>
      </c>
      <c r="AU262" s="216" t="s">
        <v>89</v>
      </c>
      <c r="AY262" s="20" t="s">
        <v>216</v>
      </c>
      <c r="BE262" s="217">
        <f>IF(N262="základní",J262,0)</f>
        <v>0</v>
      </c>
      <c r="BF262" s="217">
        <f>IF(N262="snížená",J262,0)</f>
        <v>0</v>
      </c>
      <c r="BG262" s="217">
        <f>IF(N262="zákl. přenesená",J262,0)</f>
        <v>0</v>
      </c>
      <c r="BH262" s="217">
        <f>IF(N262="sníž. přenesená",J262,0)</f>
        <v>0</v>
      </c>
      <c r="BI262" s="217">
        <f>IF(N262="nulová",J262,0)</f>
        <v>0</v>
      </c>
      <c r="BJ262" s="20" t="s">
        <v>82</v>
      </c>
      <c r="BK262" s="217">
        <f>ROUND(I262*H262,2)</f>
        <v>0</v>
      </c>
      <c r="BL262" s="20" t="s">
        <v>222</v>
      </c>
      <c r="BM262" s="216" t="s">
        <v>493</v>
      </c>
    </row>
    <row r="263" s="13" customFormat="1">
      <c r="A263" s="13"/>
      <c r="B263" s="223"/>
      <c r="C263" s="224"/>
      <c r="D263" s="225" t="s">
        <v>226</v>
      </c>
      <c r="E263" s="224"/>
      <c r="F263" s="227" t="s">
        <v>494</v>
      </c>
      <c r="G263" s="224"/>
      <c r="H263" s="228">
        <v>10.289999999999999</v>
      </c>
      <c r="I263" s="229"/>
      <c r="J263" s="224"/>
      <c r="K263" s="224"/>
      <c r="L263" s="230"/>
      <c r="M263" s="231"/>
      <c r="N263" s="232"/>
      <c r="O263" s="232"/>
      <c r="P263" s="232"/>
      <c r="Q263" s="232"/>
      <c r="R263" s="232"/>
      <c r="S263" s="232"/>
      <c r="T263" s="23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4" t="s">
        <v>226</v>
      </c>
      <c r="AU263" s="234" t="s">
        <v>89</v>
      </c>
      <c r="AV263" s="13" t="s">
        <v>84</v>
      </c>
      <c r="AW263" s="13" t="s">
        <v>4</v>
      </c>
      <c r="AX263" s="13" t="s">
        <v>82</v>
      </c>
      <c r="AY263" s="234" t="s">
        <v>216</v>
      </c>
    </row>
    <row r="264" s="2" customFormat="1" ht="66.75" customHeight="1">
      <c r="A264" s="41"/>
      <c r="B264" s="42"/>
      <c r="C264" s="205" t="s">
        <v>495</v>
      </c>
      <c r="D264" s="205" t="s">
        <v>218</v>
      </c>
      <c r="E264" s="206" t="s">
        <v>496</v>
      </c>
      <c r="F264" s="207" t="s">
        <v>497</v>
      </c>
      <c r="G264" s="208" t="s">
        <v>87</v>
      </c>
      <c r="H264" s="209">
        <v>155.40000000000001</v>
      </c>
      <c r="I264" s="210"/>
      <c r="J264" s="211">
        <f>ROUND(I264*H264,2)</f>
        <v>0</v>
      </c>
      <c r="K264" s="207" t="s">
        <v>221</v>
      </c>
      <c r="L264" s="47"/>
      <c r="M264" s="212" t="s">
        <v>19</v>
      </c>
      <c r="N264" s="213" t="s">
        <v>45</v>
      </c>
      <c r="O264" s="87"/>
      <c r="P264" s="214">
        <f>O264*H264</f>
        <v>0</v>
      </c>
      <c r="Q264" s="214">
        <v>0.012760000000000001</v>
      </c>
      <c r="R264" s="214">
        <f>Q264*H264</f>
        <v>1.9829040000000002</v>
      </c>
      <c r="S264" s="214">
        <v>0</v>
      </c>
      <c r="T264" s="215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6" t="s">
        <v>222</v>
      </c>
      <c r="AT264" s="216" t="s">
        <v>218</v>
      </c>
      <c r="AU264" s="216" t="s">
        <v>89</v>
      </c>
      <c r="AY264" s="20" t="s">
        <v>216</v>
      </c>
      <c r="BE264" s="217">
        <f>IF(N264="základní",J264,0)</f>
        <v>0</v>
      </c>
      <c r="BF264" s="217">
        <f>IF(N264="snížená",J264,0)</f>
        <v>0</v>
      </c>
      <c r="BG264" s="217">
        <f>IF(N264="zákl. přenesená",J264,0)</f>
        <v>0</v>
      </c>
      <c r="BH264" s="217">
        <f>IF(N264="sníž. přenesená",J264,0)</f>
        <v>0</v>
      </c>
      <c r="BI264" s="217">
        <f>IF(N264="nulová",J264,0)</f>
        <v>0</v>
      </c>
      <c r="BJ264" s="20" t="s">
        <v>82</v>
      </c>
      <c r="BK264" s="217">
        <f>ROUND(I264*H264,2)</f>
        <v>0</v>
      </c>
      <c r="BL264" s="20" t="s">
        <v>222</v>
      </c>
      <c r="BM264" s="216" t="s">
        <v>498</v>
      </c>
    </row>
    <row r="265" s="2" customFormat="1">
      <c r="A265" s="41"/>
      <c r="B265" s="42"/>
      <c r="C265" s="43"/>
      <c r="D265" s="218" t="s">
        <v>224</v>
      </c>
      <c r="E265" s="43"/>
      <c r="F265" s="219" t="s">
        <v>499</v>
      </c>
      <c r="G265" s="43"/>
      <c r="H265" s="43"/>
      <c r="I265" s="220"/>
      <c r="J265" s="43"/>
      <c r="K265" s="43"/>
      <c r="L265" s="47"/>
      <c r="M265" s="221"/>
      <c r="N265" s="222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224</v>
      </c>
      <c r="AU265" s="20" t="s">
        <v>89</v>
      </c>
    </row>
    <row r="266" s="2" customFormat="1">
      <c r="A266" s="41"/>
      <c r="B266" s="42"/>
      <c r="C266" s="43"/>
      <c r="D266" s="225" t="s">
        <v>262</v>
      </c>
      <c r="E266" s="43"/>
      <c r="F266" s="245" t="s">
        <v>418</v>
      </c>
      <c r="G266" s="43"/>
      <c r="H266" s="43"/>
      <c r="I266" s="220"/>
      <c r="J266" s="43"/>
      <c r="K266" s="43"/>
      <c r="L266" s="47"/>
      <c r="M266" s="221"/>
      <c r="N266" s="222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262</v>
      </c>
      <c r="AU266" s="20" t="s">
        <v>89</v>
      </c>
    </row>
    <row r="267" s="13" customFormat="1">
      <c r="A267" s="13"/>
      <c r="B267" s="223"/>
      <c r="C267" s="224"/>
      <c r="D267" s="225" t="s">
        <v>226</v>
      </c>
      <c r="E267" s="226" t="s">
        <v>19</v>
      </c>
      <c r="F267" s="227" t="s">
        <v>107</v>
      </c>
      <c r="G267" s="224"/>
      <c r="H267" s="228">
        <v>155.40000000000001</v>
      </c>
      <c r="I267" s="229"/>
      <c r="J267" s="224"/>
      <c r="K267" s="224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226</v>
      </c>
      <c r="AU267" s="234" t="s">
        <v>89</v>
      </c>
      <c r="AV267" s="13" t="s">
        <v>84</v>
      </c>
      <c r="AW267" s="13" t="s">
        <v>35</v>
      </c>
      <c r="AX267" s="13" t="s">
        <v>82</v>
      </c>
      <c r="AY267" s="234" t="s">
        <v>216</v>
      </c>
    </row>
    <row r="268" s="2" customFormat="1" ht="24.15" customHeight="1">
      <c r="A268" s="41"/>
      <c r="B268" s="42"/>
      <c r="C268" s="246" t="s">
        <v>500</v>
      </c>
      <c r="D268" s="246" t="s">
        <v>278</v>
      </c>
      <c r="E268" s="247" t="s">
        <v>501</v>
      </c>
      <c r="F268" s="248" t="s">
        <v>502</v>
      </c>
      <c r="G268" s="249" t="s">
        <v>87</v>
      </c>
      <c r="H268" s="250">
        <v>163.16999999999999</v>
      </c>
      <c r="I268" s="251"/>
      <c r="J268" s="252">
        <f>ROUND(I268*H268,2)</f>
        <v>0</v>
      </c>
      <c r="K268" s="248" t="s">
        <v>221</v>
      </c>
      <c r="L268" s="253"/>
      <c r="M268" s="254" t="s">
        <v>19</v>
      </c>
      <c r="N268" s="255" t="s">
        <v>45</v>
      </c>
      <c r="O268" s="87"/>
      <c r="P268" s="214">
        <f>O268*H268</f>
        <v>0</v>
      </c>
      <c r="Q268" s="214">
        <v>0.017999999999999999</v>
      </c>
      <c r="R268" s="214">
        <f>Q268*H268</f>
        <v>2.9370599999999993</v>
      </c>
      <c r="S268" s="214">
        <v>0</v>
      </c>
      <c r="T268" s="215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6" t="s">
        <v>264</v>
      </c>
      <c r="AT268" s="216" t="s">
        <v>278</v>
      </c>
      <c r="AU268" s="216" t="s">
        <v>89</v>
      </c>
      <c r="AY268" s="20" t="s">
        <v>216</v>
      </c>
      <c r="BE268" s="217">
        <f>IF(N268="základní",J268,0)</f>
        <v>0</v>
      </c>
      <c r="BF268" s="217">
        <f>IF(N268="snížená",J268,0)</f>
        <v>0</v>
      </c>
      <c r="BG268" s="217">
        <f>IF(N268="zákl. přenesená",J268,0)</f>
        <v>0</v>
      </c>
      <c r="BH268" s="217">
        <f>IF(N268="sníž. přenesená",J268,0)</f>
        <v>0</v>
      </c>
      <c r="BI268" s="217">
        <f>IF(N268="nulová",J268,0)</f>
        <v>0</v>
      </c>
      <c r="BJ268" s="20" t="s">
        <v>82</v>
      </c>
      <c r="BK268" s="217">
        <f>ROUND(I268*H268,2)</f>
        <v>0</v>
      </c>
      <c r="BL268" s="20" t="s">
        <v>222</v>
      </c>
      <c r="BM268" s="216" t="s">
        <v>503</v>
      </c>
    </row>
    <row r="269" s="13" customFormat="1">
      <c r="A269" s="13"/>
      <c r="B269" s="223"/>
      <c r="C269" s="224"/>
      <c r="D269" s="225" t="s">
        <v>226</v>
      </c>
      <c r="E269" s="224"/>
      <c r="F269" s="227" t="s">
        <v>504</v>
      </c>
      <c r="G269" s="224"/>
      <c r="H269" s="228">
        <v>163.16999999999999</v>
      </c>
      <c r="I269" s="229"/>
      <c r="J269" s="224"/>
      <c r="K269" s="224"/>
      <c r="L269" s="230"/>
      <c r="M269" s="231"/>
      <c r="N269" s="232"/>
      <c r="O269" s="232"/>
      <c r="P269" s="232"/>
      <c r="Q269" s="232"/>
      <c r="R269" s="232"/>
      <c r="S269" s="232"/>
      <c r="T269" s="23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4" t="s">
        <v>226</v>
      </c>
      <c r="AU269" s="234" t="s">
        <v>89</v>
      </c>
      <c r="AV269" s="13" t="s">
        <v>84</v>
      </c>
      <c r="AW269" s="13" t="s">
        <v>4</v>
      </c>
      <c r="AX269" s="13" t="s">
        <v>82</v>
      </c>
      <c r="AY269" s="234" t="s">
        <v>216</v>
      </c>
    </row>
    <row r="270" s="2" customFormat="1" ht="66.75" customHeight="1">
      <c r="A270" s="41"/>
      <c r="B270" s="42"/>
      <c r="C270" s="205" t="s">
        <v>505</v>
      </c>
      <c r="D270" s="205" t="s">
        <v>218</v>
      </c>
      <c r="E270" s="206" t="s">
        <v>496</v>
      </c>
      <c r="F270" s="207" t="s">
        <v>497</v>
      </c>
      <c r="G270" s="208" t="s">
        <v>87</v>
      </c>
      <c r="H270" s="209">
        <v>80.900000000000006</v>
      </c>
      <c r="I270" s="210"/>
      <c r="J270" s="211">
        <f>ROUND(I270*H270,2)</f>
        <v>0</v>
      </c>
      <c r="K270" s="207" t="s">
        <v>221</v>
      </c>
      <c r="L270" s="47"/>
      <c r="M270" s="212" t="s">
        <v>19</v>
      </c>
      <c r="N270" s="213" t="s">
        <v>45</v>
      </c>
      <c r="O270" s="87"/>
      <c r="P270" s="214">
        <f>O270*H270</f>
        <v>0</v>
      </c>
      <c r="Q270" s="214">
        <v>0.012760000000000001</v>
      </c>
      <c r="R270" s="214">
        <f>Q270*H270</f>
        <v>1.0322840000000002</v>
      </c>
      <c r="S270" s="214">
        <v>0</v>
      </c>
      <c r="T270" s="215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6" t="s">
        <v>222</v>
      </c>
      <c r="AT270" s="216" t="s">
        <v>218</v>
      </c>
      <c r="AU270" s="216" t="s">
        <v>89</v>
      </c>
      <c r="AY270" s="20" t="s">
        <v>216</v>
      </c>
      <c r="BE270" s="217">
        <f>IF(N270="základní",J270,0)</f>
        <v>0</v>
      </c>
      <c r="BF270" s="217">
        <f>IF(N270="snížená",J270,0)</f>
        <v>0</v>
      </c>
      <c r="BG270" s="217">
        <f>IF(N270="zákl. přenesená",J270,0)</f>
        <v>0</v>
      </c>
      <c r="BH270" s="217">
        <f>IF(N270="sníž. přenesená",J270,0)</f>
        <v>0</v>
      </c>
      <c r="BI270" s="217">
        <f>IF(N270="nulová",J270,0)</f>
        <v>0</v>
      </c>
      <c r="BJ270" s="20" t="s">
        <v>82</v>
      </c>
      <c r="BK270" s="217">
        <f>ROUND(I270*H270,2)</f>
        <v>0</v>
      </c>
      <c r="BL270" s="20" t="s">
        <v>222</v>
      </c>
      <c r="BM270" s="216" t="s">
        <v>506</v>
      </c>
    </row>
    <row r="271" s="2" customFormat="1">
      <c r="A271" s="41"/>
      <c r="B271" s="42"/>
      <c r="C271" s="43"/>
      <c r="D271" s="218" t="s">
        <v>224</v>
      </c>
      <c r="E271" s="43"/>
      <c r="F271" s="219" t="s">
        <v>499</v>
      </c>
      <c r="G271" s="43"/>
      <c r="H271" s="43"/>
      <c r="I271" s="220"/>
      <c r="J271" s="43"/>
      <c r="K271" s="43"/>
      <c r="L271" s="47"/>
      <c r="M271" s="221"/>
      <c r="N271" s="222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224</v>
      </c>
      <c r="AU271" s="20" t="s">
        <v>89</v>
      </c>
    </row>
    <row r="272" s="2" customFormat="1">
      <c r="A272" s="41"/>
      <c r="B272" s="42"/>
      <c r="C272" s="43"/>
      <c r="D272" s="225" t="s">
        <v>262</v>
      </c>
      <c r="E272" s="43"/>
      <c r="F272" s="245" t="s">
        <v>418</v>
      </c>
      <c r="G272" s="43"/>
      <c r="H272" s="43"/>
      <c r="I272" s="220"/>
      <c r="J272" s="43"/>
      <c r="K272" s="43"/>
      <c r="L272" s="47"/>
      <c r="M272" s="221"/>
      <c r="N272" s="222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262</v>
      </c>
      <c r="AU272" s="20" t="s">
        <v>89</v>
      </c>
    </row>
    <row r="273" s="13" customFormat="1">
      <c r="A273" s="13"/>
      <c r="B273" s="223"/>
      <c r="C273" s="224"/>
      <c r="D273" s="225" t="s">
        <v>226</v>
      </c>
      <c r="E273" s="226" t="s">
        <v>19</v>
      </c>
      <c r="F273" s="227" t="s">
        <v>103</v>
      </c>
      <c r="G273" s="224"/>
      <c r="H273" s="228">
        <v>80.900000000000006</v>
      </c>
      <c r="I273" s="229"/>
      <c r="J273" s="224"/>
      <c r="K273" s="224"/>
      <c r="L273" s="230"/>
      <c r="M273" s="231"/>
      <c r="N273" s="232"/>
      <c r="O273" s="232"/>
      <c r="P273" s="232"/>
      <c r="Q273" s="232"/>
      <c r="R273" s="232"/>
      <c r="S273" s="232"/>
      <c r="T273" s="23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4" t="s">
        <v>226</v>
      </c>
      <c r="AU273" s="234" t="s">
        <v>89</v>
      </c>
      <c r="AV273" s="13" t="s">
        <v>84</v>
      </c>
      <c r="AW273" s="13" t="s">
        <v>35</v>
      </c>
      <c r="AX273" s="13" t="s">
        <v>82</v>
      </c>
      <c r="AY273" s="234" t="s">
        <v>216</v>
      </c>
    </row>
    <row r="274" s="2" customFormat="1" ht="24.15" customHeight="1">
      <c r="A274" s="41"/>
      <c r="B274" s="42"/>
      <c r="C274" s="246" t="s">
        <v>507</v>
      </c>
      <c r="D274" s="246" t="s">
        <v>278</v>
      </c>
      <c r="E274" s="247" t="s">
        <v>508</v>
      </c>
      <c r="F274" s="248" t="s">
        <v>509</v>
      </c>
      <c r="G274" s="249" t="s">
        <v>87</v>
      </c>
      <c r="H274" s="250">
        <v>84.944999999999993</v>
      </c>
      <c r="I274" s="251"/>
      <c r="J274" s="252">
        <f>ROUND(I274*H274,2)</f>
        <v>0</v>
      </c>
      <c r="K274" s="248" t="s">
        <v>221</v>
      </c>
      <c r="L274" s="253"/>
      <c r="M274" s="254" t="s">
        <v>19</v>
      </c>
      <c r="N274" s="255" t="s">
        <v>45</v>
      </c>
      <c r="O274" s="87"/>
      <c r="P274" s="214">
        <f>O274*H274</f>
        <v>0</v>
      </c>
      <c r="Q274" s="214">
        <v>0.02</v>
      </c>
      <c r="R274" s="214">
        <f>Q274*H274</f>
        <v>1.6988999999999999</v>
      </c>
      <c r="S274" s="214">
        <v>0</v>
      </c>
      <c r="T274" s="215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6" t="s">
        <v>264</v>
      </c>
      <c r="AT274" s="216" t="s">
        <v>278</v>
      </c>
      <c r="AU274" s="216" t="s">
        <v>89</v>
      </c>
      <c r="AY274" s="20" t="s">
        <v>216</v>
      </c>
      <c r="BE274" s="217">
        <f>IF(N274="základní",J274,0)</f>
        <v>0</v>
      </c>
      <c r="BF274" s="217">
        <f>IF(N274="snížená",J274,0)</f>
        <v>0</v>
      </c>
      <c r="BG274" s="217">
        <f>IF(N274="zákl. přenesená",J274,0)</f>
        <v>0</v>
      </c>
      <c r="BH274" s="217">
        <f>IF(N274="sníž. přenesená",J274,0)</f>
        <v>0</v>
      </c>
      <c r="BI274" s="217">
        <f>IF(N274="nulová",J274,0)</f>
        <v>0</v>
      </c>
      <c r="BJ274" s="20" t="s">
        <v>82</v>
      </c>
      <c r="BK274" s="217">
        <f>ROUND(I274*H274,2)</f>
        <v>0</v>
      </c>
      <c r="BL274" s="20" t="s">
        <v>222</v>
      </c>
      <c r="BM274" s="216" t="s">
        <v>510</v>
      </c>
    </row>
    <row r="275" s="13" customFormat="1">
      <c r="A275" s="13"/>
      <c r="B275" s="223"/>
      <c r="C275" s="224"/>
      <c r="D275" s="225" t="s">
        <v>226</v>
      </c>
      <c r="E275" s="224"/>
      <c r="F275" s="227" t="s">
        <v>511</v>
      </c>
      <c r="G275" s="224"/>
      <c r="H275" s="228">
        <v>84.944999999999993</v>
      </c>
      <c r="I275" s="229"/>
      <c r="J275" s="224"/>
      <c r="K275" s="224"/>
      <c r="L275" s="230"/>
      <c r="M275" s="231"/>
      <c r="N275" s="232"/>
      <c r="O275" s="232"/>
      <c r="P275" s="232"/>
      <c r="Q275" s="232"/>
      <c r="R275" s="232"/>
      <c r="S275" s="232"/>
      <c r="T275" s="23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4" t="s">
        <v>226</v>
      </c>
      <c r="AU275" s="234" t="s">
        <v>89</v>
      </c>
      <c r="AV275" s="13" t="s">
        <v>84</v>
      </c>
      <c r="AW275" s="13" t="s">
        <v>4</v>
      </c>
      <c r="AX275" s="13" t="s">
        <v>82</v>
      </c>
      <c r="AY275" s="234" t="s">
        <v>216</v>
      </c>
    </row>
    <row r="276" s="2" customFormat="1" ht="49.05" customHeight="1">
      <c r="A276" s="41"/>
      <c r="B276" s="42"/>
      <c r="C276" s="205" t="s">
        <v>512</v>
      </c>
      <c r="D276" s="205" t="s">
        <v>218</v>
      </c>
      <c r="E276" s="206" t="s">
        <v>513</v>
      </c>
      <c r="F276" s="207" t="s">
        <v>514</v>
      </c>
      <c r="G276" s="208" t="s">
        <v>125</v>
      </c>
      <c r="H276" s="209">
        <v>1049.72</v>
      </c>
      <c r="I276" s="210"/>
      <c r="J276" s="211">
        <f>ROUND(I276*H276,2)</f>
        <v>0</v>
      </c>
      <c r="K276" s="207" t="s">
        <v>221</v>
      </c>
      <c r="L276" s="47"/>
      <c r="M276" s="212" t="s">
        <v>19</v>
      </c>
      <c r="N276" s="213" t="s">
        <v>45</v>
      </c>
      <c r="O276" s="87"/>
      <c r="P276" s="214">
        <f>O276*H276</f>
        <v>0</v>
      </c>
      <c r="Q276" s="214">
        <v>0.0027599999999999999</v>
      </c>
      <c r="R276" s="214">
        <f>Q276*H276</f>
        <v>2.8972272000000001</v>
      </c>
      <c r="S276" s="214">
        <v>0</v>
      </c>
      <c r="T276" s="215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6" t="s">
        <v>222</v>
      </c>
      <c r="AT276" s="216" t="s">
        <v>218</v>
      </c>
      <c r="AU276" s="216" t="s">
        <v>89</v>
      </c>
      <c r="AY276" s="20" t="s">
        <v>216</v>
      </c>
      <c r="BE276" s="217">
        <f>IF(N276="základní",J276,0)</f>
        <v>0</v>
      </c>
      <c r="BF276" s="217">
        <f>IF(N276="snížená",J276,0)</f>
        <v>0</v>
      </c>
      <c r="BG276" s="217">
        <f>IF(N276="zákl. přenesená",J276,0)</f>
        <v>0</v>
      </c>
      <c r="BH276" s="217">
        <f>IF(N276="sníž. přenesená",J276,0)</f>
        <v>0</v>
      </c>
      <c r="BI276" s="217">
        <f>IF(N276="nulová",J276,0)</f>
        <v>0</v>
      </c>
      <c r="BJ276" s="20" t="s">
        <v>82</v>
      </c>
      <c r="BK276" s="217">
        <f>ROUND(I276*H276,2)</f>
        <v>0</v>
      </c>
      <c r="BL276" s="20" t="s">
        <v>222</v>
      </c>
      <c r="BM276" s="216" t="s">
        <v>515</v>
      </c>
    </row>
    <row r="277" s="2" customFormat="1">
      <c r="A277" s="41"/>
      <c r="B277" s="42"/>
      <c r="C277" s="43"/>
      <c r="D277" s="218" t="s">
        <v>224</v>
      </c>
      <c r="E277" s="43"/>
      <c r="F277" s="219" t="s">
        <v>516</v>
      </c>
      <c r="G277" s="43"/>
      <c r="H277" s="43"/>
      <c r="I277" s="220"/>
      <c r="J277" s="43"/>
      <c r="K277" s="43"/>
      <c r="L277" s="47"/>
      <c r="M277" s="221"/>
      <c r="N277" s="222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224</v>
      </c>
      <c r="AU277" s="20" t="s">
        <v>89</v>
      </c>
    </row>
    <row r="278" s="2" customFormat="1">
      <c r="A278" s="41"/>
      <c r="B278" s="42"/>
      <c r="C278" s="43"/>
      <c r="D278" s="225" t="s">
        <v>262</v>
      </c>
      <c r="E278" s="43"/>
      <c r="F278" s="245" t="s">
        <v>418</v>
      </c>
      <c r="G278" s="43"/>
      <c r="H278" s="43"/>
      <c r="I278" s="220"/>
      <c r="J278" s="43"/>
      <c r="K278" s="43"/>
      <c r="L278" s="47"/>
      <c r="M278" s="221"/>
      <c r="N278" s="222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262</v>
      </c>
      <c r="AU278" s="20" t="s">
        <v>89</v>
      </c>
    </row>
    <row r="279" s="13" customFormat="1">
      <c r="A279" s="13"/>
      <c r="B279" s="223"/>
      <c r="C279" s="224"/>
      <c r="D279" s="225" t="s">
        <v>226</v>
      </c>
      <c r="E279" s="226" t="s">
        <v>19</v>
      </c>
      <c r="F279" s="227" t="s">
        <v>517</v>
      </c>
      <c r="G279" s="224"/>
      <c r="H279" s="228">
        <v>1049.72</v>
      </c>
      <c r="I279" s="229"/>
      <c r="J279" s="224"/>
      <c r="K279" s="224"/>
      <c r="L279" s="230"/>
      <c r="M279" s="231"/>
      <c r="N279" s="232"/>
      <c r="O279" s="232"/>
      <c r="P279" s="232"/>
      <c r="Q279" s="232"/>
      <c r="R279" s="232"/>
      <c r="S279" s="232"/>
      <c r="T279" s="23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4" t="s">
        <v>226</v>
      </c>
      <c r="AU279" s="234" t="s">
        <v>89</v>
      </c>
      <c r="AV279" s="13" t="s">
        <v>84</v>
      </c>
      <c r="AW279" s="13" t="s">
        <v>35</v>
      </c>
      <c r="AX279" s="13" t="s">
        <v>82</v>
      </c>
      <c r="AY279" s="234" t="s">
        <v>216</v>
      </c>
    </row>
    <row r="280" s="2" customFormat="1" ht="24.15" customHeight="1">
      <c r="A280" s="41"/>
      <c r="B280" s="42"/>
      <c r="C280" s="246" t="s">
        <v>518</v>
      </c>
      <c r="D280" s="246" t="s">
        <v>278</v>
      </c>
      <c r="E280" s="247" t="s">
        <v>519</v>
      </c>
      <c r="F280" s="248" t="s">
        <v>520</v>
      </c>
      <c r="G280" s="249" t="s">
        <v>87</v>
      </c>
      <c r="H280" s="250">
        <v>154.309</v>
      </c>
      <c r="I280" s="251"/>
      <c r="J280" s="252">
        <f>ROUND(I280*H280,2)</f>
        <v>0</v>
      </c>
      <c r="K280" s="248" t="s">
        <v>221</v>
      </c>
      <c r="L280" s="253"/>
      <c r="M280" s="254" t="s">
        <v>19</v>
      </c>
      <c r="N280" s="255" t="s">
        <v>45</v>
      </c>
      <c r="O280" s="87"/>
      <c r="P280" s="214">
        <f>O280*H280</f>
        <v>0</v>
      </c>
      <c r="Q280" s="214">
        <v>0.00069999999999999999</v>
      </c>
      <c r="R280" s="214">
        <f>Q280*H280</f>
        <v>0.1080163</v>
      </c>
      <c r="S280" s="214">
        <v>0</v>
      </c>
      <c r="T280" s="215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6" t="s">
        <v>264</v>
      </c>
      <c r="AT280" s="216" t="s">
        <v>278</v>
      </c>
      <c r="AU280" s="216" t="s">
        <v>89</v>
      </c>
      <c r="AY280" s="20" t="s">
        <v>216</v>
      </c>
      <c r="BE280" s="217">
        <f>IF(N280="základní",J280,0)</f>
        <v>0</v>
      </c>
      <c r="BF280" s="217">
        <f>IF(N280="snížená",J280,0)</f>
        <v>0</v>
      </c>
      <c r="BG280" s="217">
        <f>IF(N280="zákl. přenesená",J280,0)</f>
        <v>0</v>
      </c>
      <c r="BH280" s="217">
        <f>IF(N280="sníž. přenesená",J280,0)</f>
        <v>0</v>
      </c>
      <c r="BI280" s="217">
        <f>IF(N280="nulová",J280,0)</f>
        <v>0</v>
      </c>
      <c r="BJ280" s="20" t="s">
        <v>82</v>
      </c>
      <c r="BK280" s="217">
        <f>ROUND(I280*H280,2)</f>
        <v>0</v>
      </c>
      <c r="BL280" s="20" t="s">
        <v>222</v>
      </c>
      <c r="BM280" s="216" t="s">
        <v>521</v>
      </c>
    </row>
    <row r="281" s="13" customFormat="1">
      <c r="A281" s="13"/>
      <c r="B281" s="223"/>
      <c r="C281" s="224"/>
      <c r="D281" s="225" t="s">
        <v>226</v>
      </c>
      <c r="E281" s="226" t="s">
        <v>19</v>
      </c>
      <c r="F281" s="227" t="s">
        <v>522</v>
      </c>
      <c r="G281" s="224"/>
      <c r="H281" s="228">
        <v>146.96100000000001</v>
      </c>
      <c r="I281" s="229"/>
      <c r="J281" s="224"/>
      <c r="K281" s="224"/>
      <c r="L281" s="230"/>
      <c r="M281" s="231"/>
      <c r="N281" s="232"/>
      <c r="O281" s="232"/>
      <c r="P281" s="232"/>
      <c r="Q281" s="232"/>
      <c r="R281" s="232"/>
      <c r="S281" s="232"/>
      <c r="T281" s="23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4" t="s">
        <v>226</v>
      </c>
      <c r="AU281" s="234" t="s">
        <v>89</v>
      </c>
      <c r="AV281" s="13" t="s">
        <v>84</v>
      </c>
      <c r="AW281" s="13" t="s">
        <v>35</v>
      </c>
      <c r="AX281" s="13" t="s">
        <v>82</v>
      </c>
      <c r="AY281" s="234" t="s">
        <v>216</v>
      </c>
    </row>
    <row r="282" s="13" customFormat="1">
      <c r="A282" s="13"/>
      <c r="B282" s="223"/>
      <c r="C282" s="224"/>
      <c r="D282" s="225" t="s">
        <v>226</v>
      </c>
      <c r="E282" s="224"/>
      <c r="F282" s="227" t="s">
        <v>523</v>
      </c>
      <c r="G282" s="224"/>
      <c r="H282" s="228">
        <v>154.309</v>
      </c>
      <c r="I282" s="229"/>
      <c r="J282" s="224"/>
      <c r="K282" s="224"/>
      <c r="L282" s="230"/>
      <c r="M282" s="231"/>
      <c r="N282" s="232"/>
      <c r="O282" s="232"/>
      <c r="P282" s="232"/>
      <c r="Q282" s="232"/>
      <c r="R282" s="232"/>
      <c r="S282" s="232"/>
      <c r="T282" s="23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4" t="s">
        <v>226</v>
      </c>
      <c r="AU282" s="234" t="s">
        <v>89</v>
      </c>
      <c r="AV282" s="13" t="s">
        <v>84</v>
      </c>
      <c r="AW282" s="13" t="s">
        <v>4</v>
      </c>
      <c r="AX282" s="13" t="s">
        <v>82</v>
      </c>
      <c r="AY282" s="234" t="s">
        <v>216</v>
      </c>
    </row>
    <row r="283" s="2" customFormat="1" ht="44.25" customHeight="1">
      <c r="A283" s="41"/>
      <c r="B283" s="42"/>
      <c r="C283" s="205" t="s">
        <v>524</v>
      </c>
      <c r="D283" s="205" t="s">
        <v>218</v>
      </c>
      <c r="E283" s="206" t="s">
        <v>525</v>
      </c>
      <c r="F283" s="207" t="s">
        <v>526</v>
      </c>
      <c r="G283" s="208" t="s">
        <v>125</v>
      </c>
      <c r="H283" s="209">
        <v>2875.29</v>
      </c>
      <c r="I283" s="210"/>
      <c r="J283" s="211">
        <f>ROUND(I283*H283,2)</f>
        <v>0</v>
      </c>
      <c r="K283" s="207" t="s">
        <v>221</v>
      </c>
      <c r="L283" s="47"/>
      <c r="M283" s="212" t="s">
        <v>19</v>
      </c>
      <c r="N283" s="213" t="s">
        <v>45</v>
      </c>
      <c r="O283" s="87"/>
      <c r="P283" s="214">
        <f>O283*H283</f>
        <v>0</v>
      </c>
      <c r="Q283" s="214">
        <v>0</v>
      </c>
      <c r="R283" s="214">
        <f>Q283*H283</f>
        <v>0</v>
      </c>
      <c r="S283" s="214">
        <v>0</v>
      </c>
      <c r="T283" s="215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6" t="s">
        <v>222</v>
      </c>
      <c r="AT283" s="216" t="s">
        <v>218</v>
      </c>
      <c r="AU283" s="216" t="s">
        <v>89</v>
      </c>
      <c r="AY283" s="20" t="s">
        <v>216</v>
      </c>
      <c r="BE283" s="217">
        <f>IF(N283="základní",J283,0)</f>
        <v>0</v>
      </c>
      <c r="BF283" s="217">
        <f>IF(N283="snížená",J283,0)</f>
        <v>0</v>
      </c>
      <c r="BG283" s="217">
        <f>IF(N283="zákl. přenesená",J283,0)</f>
        <v>0</v>
      </c>
      <c r="BH283" s="217">
        <f>IF(N283="sníž. přenesená",J283,0)</f>
        <v>0</v>
      </c>
      <c r="BI283" s="217">
        <f>IF(N283="nulová",J283,0)</f>
        <v>0</v>
      </c>
      <c r="BJ283" s="20" t="s">
        <v>82</v>
      </c>
      <c r="BK283" s="217">
        <f>ROUND(I283*H283,2)</f>
        <v>0</v>
      </c>
      <c r="BL283" s="20" t="s">
        <v>222</v>
      </c>
      <c r="BM283" s="216" t="s">
        <v>527</v>
      </c>
    </row>
    <row r="284" s="2" customFormat="1">
      <c r="A284" s="41"/>
      <c r="B284" s="42"/>
      <c r="C284" s="43"/>
      <c r="D284" s="218" t="s">
        <v>224</v>
      </c>
      <c r="E284" s="43"/>
      <c r="F284" s="219" t="s">
        <v>528</v>
      </c>
      <c r="G284" s="43"/>
      <c r="H284" s="43"/>
      <c r="I284" s="220"/>
      <c r="J284" s="43"/>
      <c r="K284" s="43"/>
      <c r="L284" s="47"/>
      <c r="M284" s="221"/>
      <c r="N284" s="222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224</v>
      </c>
      <c r="AU284" s="20" t="s">
        <v>89</v>
      </c>
    </row>
    <row r="285" s="14" customFormat="1">
      <c r="A285" s="14"/>
      <c r="B285" s="235"/>
      <c r="C285" s="236"/>
      <c r="D285" s="225" t="s">
        <v>226</v>
      </c>
      <c r="E285" s="237" t="s">
        <v>19</v>
      </c>
      <c r="F285" s="238" t="s">
        <v>529</v>
      </c>
      <c r="G285" s="236"/>
      <c r="H285" s="237" t="s">
        <v>19</v>
      </c>
      <c r="I285" s="239"/>
      <c r="J285" s="236"/>
      <c r="K285" s="236"/>
      <c r="L285" s="240"/>
      <c r="M285" s="241"/>
      <c r="N285" s="242"/>
      <c r="O285" s="242"/>
      <c r="P285" s="242"/>
      <c r="Q285" s="242"/>
      <c r="R285" s="242"/>
      <c r="S285" s="242"/>
      <c r="T285" s="24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4" t="s">
        <v>226</v>
      </c>
      <c r="AU285" s="244" t="s">
        <v>89</v>
      </c>
      <c r="AV285" s="14" t="s">
        <v>82</v>
      </c>
      <c r="AW285" s="14" t="s">
        <v>35</v>
      </c>
      <c r="AX285" s="14" t="s">
        <v>74</v>
      </c>
      <c r="AY285" s="244" t="s">
        <v>216</v>
      </c>
    </row>
    <row r="286" s="14" customFormat="1">
      <c r="A286" s="14"/>
      <c r="B286" s="235"/>
      <c r="C286" s="236"/>
      <c r="D286" s="225" t="s">
        <v>226</v>
      </c>
      <c r="E286" s="237" t="s">
        <v>19</v>
      </c>
      <c r="F286" s="238" t="s">
        <v>530</v>
      </c>
      <c r="G286" s="236"/>
      <c r="H286" s="237" t="s">
        <v>19</v>
      </c>
      <c r="I286" s="239"/>
      <c r="J286" s="236"/>
      <c r="K286" s="236"/>
      <c r="L286" s="240"/>
      <c r="M286" s="241"/>
      <c r="N286" s="242"/>
      <c r="O286" s="242"/>
      <c r="P286" s="242"/>
      <c r="Q286" s="242"/>
      <c r="R286" s="242"/>
      <c r="S286" s="242"/>
      <c r="T286" s="24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4" t="s">
        <v>226</v>
      </c>
      <c r="AU286" s="244" t="s">
        <v>89</v>
      </c>
      <c r="AV286" s="14" t="s">
        <v>82</v>
      </c>
      <c r="AW286" s="14" t="s">
        <v>35</v>
      </c>
      <c r="AX286" s="14" t="s">
        <v>74</v>
      </c>
      <c r="AY286" s="244" t="s">
        <v>216</v>
      </c>
    </row>
    <row r="287" s="13" customFormat="1">
      <c r="A287" s="13"/>
      <c r="B287" s="223"/>
      <c r="C287" s="224"/>
      <c r="D287" s="225" t="s">
        <v>226</v>
      </c>
      <c r="E287" s="226" t="s">
        <v>19</v>
      </c>
      <c r="F287" s="227" t="s">
        <v>531</v>
      </c>
      <c r="G287" s="224"/>
      <c r="H287" s="228">
        <v>4</v>
      </c>
      <c r="I287" s="229"/>
      <c r="J287" s="224"/>
      <c r="K287" s="224"/>
      <c r="L287" s="230"/>
      <c r="M287" s="231"/>
      <c r="N287" s="232"/>
      <c r="O287" s="232"/>
      <c r="P287" s="232"/>
      <c r="Q287" s="232"/>
      <c r="R287" s="232"/>
      <c r="S287" s="232"/>
      <c r="T287" s="23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4" t="s">
        <v>226</v>
      </c>
      <c r="AU287" s="234" t="s">
        <v>89</v>
      </c>
      <c r="AV287" s="13" t="s">
        <v>84</v>
      </c>
      <c r="AW287" s="13" t="s">
        <v>35</v>
      </c>
      <c r="AX287" s="13" t="s">
        <v>74</v>
      </c>
      <c r="AY287" s="234" t="s">
        <v>216</v>
      </c>
    </row>
    <row r="288" s="14" customFormat="1">
      <c r="A288" s="14"/>
      <c r="B288" s="235"/>
      <c r="C288" s="236"/>
      <c r="D288" s="225" t="s">
        <v>226</v>
      </c>
      <c r="E288" s="237" t="s">
        <v>19</v>
      </c>
      <c r="F288" s="238" t="s">
        <v>532</v>
      </c>
      <c r="G288" s="236"/>
      <c r="H288" s="237" t="s">
        <v>19</v>
      </c>
      <c r="I288" s="239"/>
      <c r="J288" s="236"/>
      <c r="K288" s="236"/>
      <c r="L288" s="240"/>
      <c r="M288" s="241"/>
      <c r="N288" s="242"/>
      <c r="O288" s="242"/>
      <c r="P288" s="242"/>
      <c r="Q288" s="242"/>
      <c r="R288" s="242"/>
      <c r="S288" s="242"/>
      <c r="T288" s="243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4" t="s">
        <v>226</v>
      </c>
      <c r="AU288" s="244" t="s">
        <v>89</v>
      </c>
      <c r="AV288" s="14" t="s">
        <v>82</v>
      </c>
      <c r="AW288" s="14" t="s">
        <v>35</v>
      </c>
      <c r="AX288" s="14" t="s">
        <v>74</v>
      </c>
      <c r="AY288" s="244" t="s">
        <v>216</v>
      </c>
    </row>
    <row r="289" s="13" customFormat="1">
      <c r="A289" s="13"/>
      <c r="B289" s="223"/>
      <c r="C289" s="224"/>
      <c r="D289" s="225" t="s">
        <v>226</v>
      </c>
      <c r="E289" s="226" t="s">
        <v>19</v>
      </c>
      <c r="F289" s="227" t="s">
        <v>533</v>
      </c>
      <c r="G289" s="224"/>
      <c r="H289" s="228">
        <v>63.880000000000003</v>
      </c>
      <c r="I289" s="229"/>
      <c r="J289" s="224"/>
      <c r="K289" s="224"/>
      <c r="L289" s="230"/>
      <c r="M289" s="231"/>
      <c r="N289" s="232"/>
      <c r="O289" s="232"/>
      <c r="P289" s="232"/>
      <c r="Q289" s="232"/>
      <c r="R289" s="232"/>
      <c r="S289" s="232"/>
      <c r="T289" s="23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4" t="s">
        <v>226</v>
      </c>
      <c r="AU289" s="234" t="s">
        <v>89</v>
      </c>
      <c r="AV289" s="13" t="s">
        <v>84</v>
      </c>
      <c r="AW289" s="13" t="s">
        <v>35</v>
      </c>
      <c r="AX289" s="13" t="s">
        <v>74</v>
      </c>
      <c r="AY289" s="234" t="s">
        <v>216</v>
      </c>
    </row>
    <row r="290" s="14" customFormat="1">
      <c r="A290" s="14"/>
      <c r="B290" s="235"/>
      <c r="C290" s="236"/>
      <c r="D290" s="225" t="s">
        <v>226</v>
      </c>
      <c r="E290" s="237" t="s">
        <v>19</v>
      </c>
      <c r="F290" s="238" t="s">
        <v>534</v>
      </c>
      <c r="G290" s="236"/>
      <c r="H290" s="237" t="s">
        <v>19</v>
      </c>
      <c r="I290" s="239"/>
      <c r="J290" s="236"/>
      <c r="K290" s="236"/>
      <c r="L290" s="240"/>
      <c r="M290" s="241"/>
      <c r="N290" s="242"/>
      <c r="O290" s="242"/>
      <c r="P290" s="242"/>
      <c r="Q290" s="242"/>
      <c r="R290" s="242"/>
      <c r="S290" s="242"/>
      <c r="T290" s="243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4" t="s">
        <v>226</v>
      </c>
      <c r="AU290" s="244" t="s">
        <v>89</v>
      </c>
      <c r="AV290" s="14" t="s">
        <v>82</v>
      </c>
      <c r="AW290" s="14" t="s">
        <v>35</v>
      </c>
      <c r="AX290" s="14" t="s">
        <v>74</v>
      </c>
      <c r="AY290" s="244" t="s">
        <v>216</v>
      </c>
    </row>
    <row r="291" s="13" customFormat="1">
      <c r="A291" s="13"/>
      <c r="B291" s="223"/>
      <c r="C291" s="224"/>
      <c r="D291" s="225" t="s">
        <v>226</v>
      </c>
      <c r="E291" s="226" t="s">
        <v>19</v>
      </c>
      <c r="F291" s="227" t="s">
        <v>535</v>
      </c>
      <c r="G291" s="224"/>
      <c r="H291" s="228">
        <v>14.51</v>
      </c>
      <c r="I291" s="229"/>
      <c r="J291" s="224"/>
      <c r="K291" s="224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226</v>
      </c>
      <c r="AU291" s="234" t="s">
        <v>89</v>
      </c>
      <c r="AV291" s="13" t="s">
        <v>84</v>
      </c>
      <c r="AW291" s="13" t="s">
        <v>35</v>
      </c>
      <c r="AX291" s="13" t="s">
        <v>74</v>
      </c>
      <c r="AY291" s="234" t="s">
        <v>216</v>
      </c>
    </row>
    <row r="292" s="14" customFormat="1">
      <c r="A292" s="14"/>
      <c r="B292" s="235"/>
      <c r="C292" s="236"/>
      <c r="D292" s="225" t="s">
        <v>226</v>
      </c>
      <c r="E292" s="237" t="s">
        <v>19</v>
      </c>
      <c r="F292" s="238" t="s">
        <v>536</v>
      </c>
      <c r="G292" s="236"/>
      <c r="H292" s="237" t="s">
        <v>19</v>
      </c>
      <c r="I292" s="239"/>
      <c r="J292" s="236"/>
      <c r="K292" s="236"/>
      <c r="L292" s="240"/>
      <c r="M292" s="241"/>
      <c r="N292" s="242"/>
      <c r="O292" s="242"/>
      <c r="P292" s="242"/>
      <c r="Q292" s="242"/>
      <c r="R292" s="242"/>
      <c r="S292" s="242"/>
      <c r="T292" s="24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4" t="s">
        <v>226</v>
      </c>
      <c r="AU292" s="244" t="s">
        <v>89</v>
      </c>
      <c r="AV292" s="14" t="s">
        <v>82</v>
      </c>
      <c r="AW292" s="14" t="s">
        <v>35</v>
      </c>
      <c r="AX292" s="14" t="s">
        <v>74</v>
      </c>
      <c r="AY292" s="244" t="s">
        <v>216</v>
      </c>
    </row>
    <row r="293" s="13" customFormat="1">
      <c r="A293" s="13"/>
      <c r="B293" s="223"/>
      <c r="C293" s="224"/>
      <c r="D293" s="225" t="s">
        <v>226</v>
      </c>
      <c r="E293" s="226" t="s">
        <v>19</v>
      </c>
      <c r="F293" s="227" t="s">
        <v>537</v>
      </c>
      <c r="G293" s="224"/>
      <c r="H293" s="228">
        <v>14.5</v>
      </c>
      <c r="I293" s="229"/>
      <c r="J293" s="224"/>
      <c r="K293" s="224"/>
      <c r="L293" s="230"/>
      <c r="M293" s="231"/>
      <c r="N293" s="232"/>
      <c r="O293" s="232"/>
      <c r="P293" s="232"/>
      <c r="Q293" s="232"/>
      <c r="R293" s="232"/>
      <c r="S293" s="232"/>
      <c r="T293" s="23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4" t="s">
        <v>226</v>
      </c>
      <c r="AU293" s="234" t="s">
        <v>89</v>
      </c>
      <c r="AV293" s="13" t="s">
        <v>84</v>
      </c>
      <c r="AW293" s="13" t="s">
        <v>35</v>
      </c>
      <c r="AX293" s="13" t="s">
        <v>74</v>
      </c>
      <c r="AY293" s="234" t="s">
        <v>216</v>
      </c>
    </row>
    <row r="294" s="14" customFormat="1">
      <c r="A294" s="14"/>
      <c r="B294" s="235"/>
      <c r="C294" s="236"/>
      <c r="D294" s="225" t="s">
        <v>226</v>
      </c>
      <c r="E294" s="237" t="s">
        <v>19</v>
      </c>
      <c r="F294" s="238" t="s">
        <v>538</v>
      </c>
      <c r="G294" s="236"/>
      <c r="H294" s="237" t="s">
        <v>19</v>
      </c>
      <c r="I294" s="239"/>
      <c r="J294" s="236"/>
      <c r="K294" s="236"/>
      <c r="L294" s="240"/>
      <c r="M294" s="241"/>
      <c r="N294" s="242"/>
      <c r="O294" s="242"/>
      <c r="P294" s="242"/>
      <c r="Q294" s="242"/>
      <c r="R294" s="242"/>
      <c r="S294" s="242"/>
      <c r="T294" s="24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4" t="s">
        <v>226</v>
      </c>
      <c r="AU294" s="244" t="s">
        <v>89</v>
      </c>
      <c r="AV294" s="14" t="s">
        <v>82</v>
      </c>
      <c r="AW294" s="14" t="s">
        <v>35</v>
      </c>
      <c r="AX294" s="14" t="s">
        <v>74</v>
      </c>
      <c r="AY294" s="244" t="s">
        <v>216</v>
      </c>
    </row>
    <row r="295" s="13" customFormat="1">
      <c r="A295" s="13"/>
      <c r="B295" s="223"/>
      <c r="C295" s="224"/>
      <c r="D295" s="225" t="s">
        <v>226</v>
      </c>
      <c r="E295" s="226" t="s">
        <v>19</v>
      </c>
      <c r="F295" s="227" t="s">
        <v>539</v>
      </c>
      <c r="G295" s="224"/>
      <c r="H295" s="228">
        <v>41.399999999999999</v>
      </c>
      <c r="I295" s="229"/>
      <c r="J295" s="224"/>
      <c r="K295" s="224"/>
      <c r="L295" s="230"/>
      <c r="M295" s="231"/>
      <c r="N295" s="232"/>
      <c r="O295" s="232"/>
      <c r="P295" s="232"/>
      <c r="Q295" s="232"/>
      <c r="R295" s="232"/>
      <c r="S295" s="232"/>
      <c r="T295" s="23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4" t="s">
        <v>226</v>
      </c>
      <c r="AU295" s="234" t="s">
        <v>89</v>
      </c>
      <c r="AV295" s="13" t="s">
        <v>84</v>
      </c>
      <c r="AW295" s="13" t="s">
        <v>35</v>
      </c>
      <c r="AX295" s="13" t="s">
        <v>74</v>
      </c>
      <c r="AY295" s="234" t="s">
        <v>216</v>
      </c>
    </row>
    <row r="296" s="14" customFormat="1">
      <c r="A296" s="14"/>
      <c r="B296" s="235"/>
      <c r="C296" s="236"/>
      <c r="D296" s="225" t="s">
        <v>226</v>
      </c>
      <c r="E296" s="237" t="s">
        <v>19</v>
      </c>
      <c r="F296" s="238" t="s">
        <v>540</v>
      </c>
      <c r="G296" s="236"/>
      <c r="H296" s="237" t="s">
        <v>19</v>
      </c>
      <c r="I296" s="239"/>
      <c r="J296" s="236"/>
      <c r="K296" s="236"/>
      <c r="L296" s="240"/>
      <c r="M296" s="241"/>
      <c r="N296" s="242"/>
      <c r="O296" s="242"/>
      <c r="P296" s="242"/>
      <c r="Q296" s="242"/>
      <c r="R296" s="242"/>
      <c r="S296" s="242"/>
      <c r="T296" s="243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4" t="s">
        <v>226</v>
      </c>
      <c r="AU296" s="244" t="s">
        <v>89</v>
      </c>
      <c r="AV296" s="14" t="s">
        <v>82</v>
      </c>
      <c r="AW296" s="14" t="s">
        <v>35</v>
      </c>
      <c r="AX296" s="14" t="s">
        <v>74</v>
      </c>
      <c r="AY296" s="244" t="s">
        <v>216</v>
      </c>
    </row>
    <row r="297" s="13" customFormat="1">
      <c r="A297" s="13"/>
      <c r="B297" s="223"/>
      <c r="C297" s="224"/>
      <c r="D297" s="225" t="s">
        <v>226</v>
      </c>
      <c r="E297" s="226" t="s">
        <v>19</v>
      </c>
      <c r="F297" s="227" t="s">
        <v>541</v>
      </c>
      <c r="G297" s="224"/>
      <c r="H297" s="228">
        <v>228.19999999999999</v>
      </c>
      <c r="I297" s="229"/>
      <c r="J297" s="224"/>
      <c r="K297" s="224"/>
      <c r="L297" s="230"/>
      <c r="M297" s="231"/>
      <c r="N297" s="232"/>
      <c r="O297" s="232"/>
      <c r="P297" s="232"/>
      <c r="Q297" s="232"/>
      <c r="R297" s="232"/>
      <c r="S297" s="232"/>
      <c r="T297" s="23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4" t="s">
        <v>226</v>
      </c>
      <c r="AU297" s="234" t="s">
        <v>89</v>
      </c>
      <c r="AV297" s="13" t="s">
        <v>84</v>
      </c>
      <c r="AW297" s="13" t="s">
        <v>35</v>
      </c>
      <c r="AX297" s="13" t="s">
        <v>74</v>
      </c>
      <c r="AY297" s="234" t="s">
        <v>216</v>
      </c>
    </row>
    <row r="298" s="14" customFormat="1">
      <c r="A298" s="14"/>
      <c r="B298" s="235"/>
      <c r="C298" s="236"/>
      <c r="D298" s="225" t="s">
        <v>226</v>
      </c>
      <c r="E298" s="237" t="s">
        <v>19</v>
      </c>
      <c r="F298" s="238" t="s">
        <v>542</v>
      </c>
      <c r="G298" s="236"/>
      <c r="H298" s="237" t="s">
        <v>19</v>
      </c>
      <c r="I298" s="239"/>
      <c r="J298" s="236"/>
      <c r="K298" s="236"/>
      <c r="L298" s="240"/>
      <c r="M298" s="241"/>
      <c r="N298" s="242"/>
      <c r="O298" s="242"/>
      <c r="P298" s="242"/>
      <c r="Q298" s="242"/>
      <c r="R298" s="242"/>
      <c r="S298" s="242"/>
      <c r="T298" s="243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4" t="s">
        <v>226</v>
      </c>
      <c r="AU298" s="244" t="s">
        <v>89</v>
      </c>
      <c r="AV298" s="14" t="s">
        <v>82</v>
      </c>
      <c r="AW298" s="14" t="s">
        <v>35</v>
      </c>
      <c r="AX298" s="14" t="s">
        <v>74</v>
      </c>
      <c r="AY298" s="244" t="s">
        <v>216</v>
      </c>
    </row>
    <row r="299" s="13" customFormat="1">
      <c r="A299" s="13"/>
      <c r="B299" s="223"/>
      <c r="C299" s="224"/>
      <c r="D299" s="225" t="s">
        <v>226</v>
      </c>
      <c r="E299" s="226" t="s">
        <v>19</v>
      </c>
      <c r="F299" s="227" t="s">
        <v>543</v>
      </c>
      <c r="G299" s="224"/>
      <c r="H299" s="228">
        <v>3.7999999999999998</v>
      </c>
      <c r="I299" s="229"/>
      <c r="J299" s="224"/>
      <c r="K299" s="224"/>
      <c r="L299" s="230"/>
      <c r="M299" s="231"/>
      <c r="N299" s="232"/>
      <c r="O299" s="232"/>
      <c r="P299" s="232"/>
      <c r="Q299" s="232"/>
      <c r="R299" s="232"/>
      <c r="S299" s="232"/>
      <c r="T299" s="23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4" t="s">
        <v>226</v>
      </c>
      <c r="AU299" s="234" t="s">
        <v>89</v>
      </c>
      <c r="AV299" s="13" t="s">
        <v>84</v>
      </c>
      <c r="AW299" s="13" t="s">
        <v>35</v>
      </c>
      <c r="AX299" s="13" t="s">
        <v>74</v>
      </c>
      <c r="AY299" s="234" t="s">
        <v>216</v>
      </c>
    </row>
    <row r="300" s="14" customFormat="1">
      <c r="A300" s="14"/>
      <c r="B300" s="235"/>
      <c r="C300" s="236"/>
      <c r="D300" s="225" t="s">
        <v>226</v>
      </c>
      <c r="E300" s="237" t="s">
        <v>19</v>
      </c>
      <c r="F300" s="238" t="s">
        <v>544</v>
      </c>
      <c r="G300" s="236"/>
      <c r="H300" s="237" t="s">
        <v>19</v>
      </c>
      <c r="I300" s="239"/>
      <c r="J300" s="236"/>
      <c r="K300" s="236"/>
      <c r="L300" s="240"/>
      <c r="M300" s="241"/>
      <c r="N300" s="242"/>
      <c r="O300" s="242"/>
      <c r="P300" s="242"/>
      <c r="Q300" s="242"/>
      <c r="R300" s="242"/>
      <c r="S300" s="242"/>
      <c r="T300" s="24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4" t="s">
        <v>226</v>
      </c>
      <c r="AU300" s="244" t="s">
        <v>89</v>
      </c>
      <c r="AV300" s="14" t="s">
        <v>82</v>
      </c>
      <c r="AW300" s="14" t="s">
        <v>35</v>
      </c>
      <c r="AX300" s="14" t="s">
        <v>74</v>
      </c>
      <c r="AY300" s="244" t="s">
        <v>216</v>
      </c>
    </row>
    <row r="301" s="13" customFormat="1">
      <c r="A301" s="13"/>
      <c r="B301" s="223"/>
      <c r="C301" s="224"/>
      <c r="D301" s="225" t="s">
        <v>226</v>
      </c>
      <c r="E301" s="226" t="s">
        <v>19</v>
      </c>
      <c r="F301" s="227" t="s">
        <v>545</v>
      </c>
      <c r="G301" s="224"/>
      <c r="H301" s="228">
        <v>12.1</v>
      </c>
      <c r="I301" s="229"/>
      <c r="J301" s="224"/>
      <c r="K301" s="224"/>
      <c r="L301" s="230"/>
      <c r="M301" s="231"/>
      <c r="N301" s="232"/>
      <c r="O301" s="232"/>
      <c r="P301" s="232"/>
      <c r="Q301" s="232"/>
      <c r="R301" s="232"/>
      <c r="S301" s="232"/>
      <c r="T301" s="23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4" t="s">
        <v>226</v>
      </c>
      <c r="AU301" s="234" t="s">
        <v>89</v>
      </c>
      <c r="AV301" s="13" t="s">
        <v>84</v>
      </c>
      <c r="AW301" s="13" t="s">
        <v>35</v>
      </c>
      <c r="AX301" s="13" t="s">
        <v>74</v>
      </c>
      <c r="AY301" s="234" t="s">
        <v>216</v>
      </c>
    </row>
    <row r="302" s="14" customFormat="1">
      <c r="A302" s="14"/>
      <c r="B302" s="235"/>
      <c r="C302" s="236"/>
      <c r="D302" s="225" t="s">
        <v>226</v>
      </c>
      <c r="E302" s="237" t="s">
        <v>19</v>
      </c>
      <c r="F302" s="238" t="s">
        <v>546</v>
      </c>
      <c r="G302" s="236"/>
      <c r="H302" s="237" t="s">
        <v>19</v>
      </c>
      <c r="I302" s="239"/>
      <c r="J302" s="236"/>
      <c r="K302" s="236"/>
      <c r="L302" s="240"/>
      <c r="M302" s="241"/>
      <c r="N302" s="242"/>
      <c r="O302" s="242"/>
      <c r="P302" s="242"/>
      <c r="Q302" s="242"/>
      <c r="R302" s="242"/>
      <c r="S302" s="242"/>
      <c r="T302" s="24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4" t="s">
        <v>226</v>
      </c>
      <c r="AU302" s="244" t="s">
        <v>89</v>
      </c>
      <c r="AV302" s="14" t="s">
        <v>82</v>
      </c>
      <c r="AW302" s="14" t="s">
        <v>35</v>
      </c>
      <c r="AX302" s="14" t="s">
        <v>74</v>
      </c>
      <c r="AY302" s="244" t="s">
        <v>216</v>
      </c>
    </row>
    <row r="303" s="13" customFormat="1">
      <c r="A303" s="13"/>
      <c r="B303" s="223"/>
      <c r="C303" s="224"/>
      <c r="D303" s="225" t="s">
        <v>226</v>
      </c>
      <c r="E303" s="226" t="s">
        <v>19</v>
      </c>
      <c r="F303" s="227" t="s">
        <v>547</v>
      </c>
      <c r="G303" s="224"/>
      <c r="H303" s="228">
        <v>98.299999999999997</v>
      </c>
      <c r="I303" s="229"/>
      <c r="J303" s="224"/>
      <c r="K303" s="224"/>
      <c r="L303" s="230"/>
      <c r="M303" s="231"/>
      <c r="N303" s="232"/>
      <c r="O303" s="232"/>
      <c r="P303" s="232"/>
      <c r="Q303" s="232"/>
      <c r="R303" s="232"/>
      <c r="S303" s="232"/>
      <c r="T303" s="23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4" t="s">
        <v>226</v>
      </c>
      <c r="AU303" s="234" t="s">
        <v>89</v>
      </c>
      <c r="AV303" s="13" t="s">
        <v>84</v>
      </c>
      <c r="AW303" s="13" t="s">
        <v>35</v>
      </c>
      <c r="AX303" s="13" t="s">
        <v>74</v>
      </c>
      <c r="AY303" s="234" t="s">
        <v>216</v>
      </c>
    </row>
    <row r="304" s="14" customFormat="1">
      <c r="A304" s="14"/>
      <c r="B304" s="235"/>
      <c r="C304" s="236"/>
      <c r="D304" s="225" t="s">
        <v>226</v>
      </c>
      <c r="E304" s="237" t="s">
        <v>19</v>
      </c>
      <c r="F304" s="238" t="s">
        <v>548</v>
      </c>
      <c r="G304" s="236"/>
      <c r="H304" s="237" t="s">
        <v>19</v>
      </c>
      <c r="I304" s="239"/>
      <c r="J304" s="236"/>
      <c r="K304" s="236"/>
      <c r="L304" s="240"/>
      <c r="M304" s="241"/>
      <c r="N304" s="242"/>
      <c r="O304" s="242"/>
      <c r="P304" s="242"/>
      <c r="Q304" s="242"/>
      <c r="R304" s="242"/>
      <c r="S304" s="242"/>
      <c r="T304" s="24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4" t="s">
        <v>226</v>
      </c>
      <c r="AU304" s="244" t="s">
        <v>89</v>
      </c>
      <c r="AV304" s="14" t="s">
        <v>82</v>
      </c>
      <c r="AW304" s="14" t="s">
        <v>35</v>
      </c>
      <c r="AX304" s="14" t="s">
        <v>74</v>
      </c>
      <c r="AY304" s="244" t="s">
        <v>216</v>
      </c>
    </row>
    <row r="305" s="13" customFormat="1">
      <c r="A305" s="13"/>
      <c r="B305" s="223"/>
      <c r="C305" s="224"/>
      <c r="D305" s="225" t="s">
        <v>226</v>
      </c>
      <c r="E305" s="226" t="s">
        <v>19</v>
      </c>
      <c r="F305" s="227" t="s">
        <v>549</v>
      </c>
      <c r="G305" s="224"/>
      <c r="H305" s="228">
        <v>21.699999999999999</v>
      </c>
      <c r="I305" s="229"/>
      <c r="J305" s="224"/>
      <c r="K305" s="224"/>
      <c r="L305" s="230"/>
      <c r="M305" s="231"/>
      <c r="N305" s="232"/>
      <c r="O305" s="232"/>
      <c r="P305" s="232"/>
      <c r="Q305" s="232"/>
      <c r="R305" s="232"/>
      <c r="S305" s="232"/>
      <c r="T305" s="23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4" t="s">
        <v>226</v>
      </c>
      <c r="AU305" s="234" t="s">
        <v>89</v>
      </c>
      <c r="AV305" s="13" t="s">
        <v>84</v>
      </c>
      <c r="AW305" s="13" t="s">
        <v>35</v>
      </c>
      <c r="AX305" s="13" t="s">
        <v>74</v>
      </c>
      <c r="AY305" s="234" t="s">
        <v>216</v>
      </c>
    </row>
    <row r="306" s="14" customFormat="1">
      <c r="A306" s="14"/>
      <c r="B306" s="235"/>
      <c r="C306" s="236"/>
      <c r="D306" s="225" t="s">
        <v>226</v>
      </c>
      <c r="E306" s="237" t="s">
        <v>19</v>
      </c>
      <c r="F306" s="238" t="s">
        <v>550</v>
      </c>
      <c r="G306" s="236"/>
      <c r="H306" s="237" t="s">
        <v>19</v>
      </c>
      <c r="I306" s="239"/>
      <c r="J306" s="236"/>
      <c r="K306" s="236"/>
      <c r="L306" s="240"/>
      <c r="M306" s="241"/>
      <c r="N306" s="242"/>
      <c r="O306" s="242"/>
      <c r="P306" s="242"/>
      <c r="Q306" s="242"/>
      <c r="R306" s="242"/>
      <c r="S306" s="242"/>
      <c r="T306" s="243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4" t="s">
        <v>226</v>
      </c>
      <c r="AU306" s="244" t="s">
        <v>89</v>
      </c>
      <c r="AV306" s="14" t="s">
        <v>82</v>
      </c>
      <c r="AW306" s="14" t="s">
        <v>35</v>
      </c>
      <c r="AX306" s="14" t="s">
        <v>74</v>
      </c>
      <c r="AY306" s="244" t="s">
        <v>216</v>
      </c>
    </row>
    <row r="307" s="13" customFormat="1">
      <c r="A307" s="13"/>
      <c r="B307" s="223"/>
      <c r="C307" s="224"/>
      <c r="D307" s="225" t="s">
        <v>226</v>
      </c>
      <c r="E307" s="226" t="s">
        <v>19</v>
      </c>
      <c r="F307" s="227" t="s">
        <v>551</v>
      </c>
      <c r="G307" s="224"/>
      <c r="H307" s="228">
        <v>6.2000000000000002</v>
      </c>
      <c r="I307" s="229"/>
      <c r="J307" s="224"/>
      <c r="K307" s="224"/>
      <c r="L307" s="230"/>
      <c r="M307" s="231"/>
      <c r="N307" s="232"/>
      <c r="O307" s="232"/>
      <c r="P307" s="232"/>
      <c r="Q307" s="232"/>
      <c r="R307" s="232"/>
      <c r="S307" s="232"/>
      <c r="T307" s="23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4" t="s">
        <v>226</v>
      </c>
      <c r="AU307" s="234" t="s">
        <v>89</v>
      </c>
      <c r="AV307" s="13" t="s">
        <v>84</v>
      </c>
      <c r="AW307" s="13" t="s">
        <v>35</v>
      </c>
      <c r="AX307" s="13" t="s">
        <v>74</v>
      </c>
      <c r="AY307" s="234" t="s">
        <v>216</v>
      </c>
    </row>
    <row r="308" s="14" customFormat="1">
      <c r="A308" s="14"/>
      <c r="B308" s="235"/>
      <c r="C308" s="236"/>
      <c r="D308" s="225" t="s">
        <v>226</v>
      </c>
      <c r="E308" s="237" t="s">
        <v>19</v>
      </c>
      <c r="F308" s="238" t="s">
        <v>552</v>
      </c>
      <c r="G308" s="236"/>
      <c r="H308" s="237" t="s">
        <v>19</v>
      </c>
      <c r="I308" s="239"/>
      <c r="J308" s="236"/>
      <c r="K308" s="236"/>
      <c r="L308" s="240"/>
      <c r="M308" s="241"/>
      <c r="N308" s="242"/>
      <c r="O308" s="242"/>
      <c r="P308" s="242"/>
      <c r="Q308" s="242"/>
      <c r="R308" s="242"/>
      <c r="S308" s="242"/>
      <c r="T308" s="24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4" t="s">
        <v>226</v>
      </c>
      <c r="AU308" s="244" t="s">
        <v>89</v>
      </c>
      <c r="AV308" s="14" t="s">
        <v>82</v>
      </c>
      <c r="AW308" s="14" t="s">
        <v>35</v>
      </c>
      <c r="AX308" s="14" t="s">
        <v>74</v>
      </c>
      <c r="AY308" s="244" t="s">
        <v>216</v>
      </c>
    </row>
    <row r="309" s="13" customFormat="1">
      <c r="A309" s="13"/>
      <c r="B309" s="223"/>
      <c r="C309" s="224"/>
      <c r="D309" s="225" t="s">
        <v>226</v>
      </c>
      <c r="E309" s="226" t="s">
        <v>19</v>
      </c>
      <c r="F309" s="227" t="s">
        <v>553</v>
      </c>
      <c r="G309" s="224"/>
      <c r="H309" s="228">
        <v>22.399999999999999</v>
      </c>
      <c r="I309" s="229"/>
      <c r="J309" s="224"/>
      <c r="K309" s="224"/>
      <c r="L309" s="230"/>
      <c r="M309" s="231"/>
      <c r="N309" s="232"/>
      <c r="O309" s="232"/>
      <c r="P309" s="232"/>
      <c r="Q309" s="232"/>
      <c r="R309" s="232"/>
      <c r="S309" s="232"/>
      <c r="T309" s="23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4" t="s">
        <v>226</v>
      </c>
      <c r="AU309" s="234" t="s">
        <v>89</v>
      </c>
      <c r="AV309" s="13" t="s">
        <v>84</v>
      </c>
      <c r="AW309" s="13" t="s">
        <v>35</v>
      </c>
      <c r="AX309" s="13" t="s">
        <v>74</v>
      </c>
      <c r="AY309" s="234" t="s">
        <v>216</v>
      </c>
    </row>
    <row r="310" s="14" customFormat="1">
      <c r="A310" s="14"/>
      <c r="B310" s="235"/>
      <c r="C310" s="236"/>
      <c r="D310" s="225" t="s">
        <v>226</v>
      </c>
      <c r="E310" s="237" t="s">
        <v>19</v>
      </c>
      <c r="F310" s="238" t="s">
        <v>554</v>
      </c>
      <c r="G310" s="236"/>
      <c r="H310" s="237" t="s">
        <v>19</v>
      </c>
      <c r="I310" s="239"/>
      <c r="J310" s="236"/>
      <c r="K310" s="236"/>
      <c r="L310" s="240"/>
      <c r="M310" s="241"/>
      <c r="N310" s="242"/>
      <c r="O310" s="242"/>
      <c r="P310" s="242"/>
      <c r="Q310" s="242"/>
      <c r="R310" s="242"/>
      <c r="S310" s="242"/>
      <c r="T310" s="24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4" t="s">
        <v>226</v>
      </c>
      <c r="AU310" s="244" t="s">
        <v>89</v>
      </c>
      <c r="AV310" s="14" t="s">
        <v>82</v>
      </c>
      <c r="AW310" s="14" t="s">
        <v>35</v>
      </c>
      <c r="AX310" s="14" t="s">
        <v>74</v>
      </c>
      <c r="AY310" s="244" t="s">
        <v>216</v>
      </c>
    </row>
    <row r="311" s="13" customFormat="1">
      <c r="A311" s="13"/>
      <c r="B311" s="223"/>
      <c r="C311" s="224"/>
      <c r="D311" s="225" t="s">
        <v>226</v>
      </c>
      <c r="E311" s="226" t="s">
        <v>19</v>
      </c>
      <c r="F311" s="227" t="s">
        <v>555</v>
      </c>
      <c r="G311" s="224"/>
      <c r="H311" s="228">
        <v>71.099999999999994</v>
      </c>
      <c r="I311" s="229"/>
      <c r="J311" s="224"/>
      <c r="K311" s="224"/>
      <c r="L311" s="230"/>
      <c r="M311" s="231"/>
      <c r="N311" s="232"/>
      <c r="O311" s="232"/>
      <c r="P311" s="232"/>
      <c r="Q311" s="232"/>
      <c r="R311" s="232"/>
      <c r="S311" s="232"/>
      <c r="T311" s="23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4" t="s">
        <v>226</v>
      </c>
      <c r="AU311" s="234" t="s">
        <v>89</v>
      </c>
      <c r="AV311" s="13" t="s">
        <v>84</v>
      </c>
      <c r="AW311" s="13" t="s">
        <v>35</v>
      </c>
      <c r="AX311" s="13" t="s">
        <v>74</v>
      </c>
      <c r="AY311" s="234" t="s">
        <v>216</v>
      </c>
    </row>
    <row r="312" s="14" customFormat="1">
      <c r="A312" s="14"/>
      <c r="B312" s="235"/>
      <c r="C312" s="236"/>
      <c r="D312" s="225" t="s">
        <v>226</v>
      </c>
      <c r="E312" s="237" t="s">
        <v>19</v>
      </c>
      <c r="F312" s="238" t="s">
        <v>556</v>
      </c>
      <c r="G312" s="236"/>
      <c r="H312" s="237" t="s">
        <v>19</v>
      </c>
      <c r="I312" s="239"/>
      <c r="J312" s="236"/>
      <c r="K312" s="236"/>
      <c r="L312" s="240"/>
      <c r="M312" s="241"/>
      <c r="N312" s="242"/>
      <c r="O312" s="242"/>
      <c r="P312" s="242"/>
      <c r="Q312" s="242"/>
      <c r="R312" s="242"/>
      <c r="S312" s="242"/>
      <c r="T312" s="243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4" t="s">
        <v>226</v>
      </c>
      <c r="AU312" s="244" t="s">
        <v>89</v>
      </c>
      <c r="AV312" s="14" t="s">
        <v>82</v>
      </c>
      <c r="AW312" s="14" t="s">
        <v>35</v>
      </c>
      <c r="AX312" s="14" t="s">
        <v>74</v>
      </c>
      <c r="AY312" s="244" t="s">
        <v>216</v>
      </c>
    </row>
    <row r="313" s="13" customFormat="1">
      <c r="A313" s="13"/>
      <c r="B313" s="223"/>
      <c r="C313" s="224"/>
      <c r="D313" s="225" t="s">
        <v>226</v>
      </c>
      <c r="E313" s="226" t="s">
        <v>19</v>
      </c>
      <c r="F313" s="227" t="s">
        <v>557</v>
      </c>
      <c r="G313" s="224"/>
      <c r="H313" s="228">
        <v>34.700000000000003</v>
      </c>
      <c r="I313" s="229"/>
      <c r="J313" s="224"/>
      <c r="K313" s="224"/>
      <c r="L313" s="230"/>
      <c r="M313" s="231"/>
      <c r="N313" s="232"/>
      <c r="O313" s="232"/>
      <c r="P313" s="232"/>
      <c r="Q313" s="232"/>
      <c r="R313" s="232"/>
      <c r="S313" s="232"/>
      <c r="T313" s="23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4" t="s">
        <v>226</v>
      </c>
      <c r="AU313" s="234" t="s">
        <v>89</v>
      </c>
      <c r="AV313" s="13" t="s">
        <v>84</v>
      </c>
      <c r="AW313" s="13" t="s">
        <v>35</v>
      </c>
      <c r="AX313" s="13" t="s">
        <v>74</v>
      </c>
      <c r="AY313" s="234" t="s">
        <v>216</v>
      </c>
    </row>
    <row r="314" s="14" customFormat="1">
      <c r="A314" s="14"/>
      <c r="B314" s="235"/>
      <c r="C314" s="236"/>
      <c r="D314" s="225" t="s">
        <v>226</v>
      </c>
      <c r="E314" s="237" t="s">
        <v>19</v>
      </c>
      <c r="F314" s="238" t="s">
        <v>558</v>
      </c>
      <c r="G314" s="236"/>
      <c r="H314" s="237" t="s">
        <v>19</v>
      </c>
      <c r="I314" s="239"/>
      <c r="J314" s="236"/>
      <c r="K314" s="236"/>
      <c r="L314" s="240"/>
      <c r="M314" s="241"/>
      <c r="N314" s="242"/>
      <c r="O314" s="242"/>
      <c r="P314" s="242"/>
      <c r="Q314" s="242"/>
      <c r="R314" s="242"/>
      <c r="S314" s="242"/>
      <c r="T314" s="243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4" t="s">
        <v>226</v>
      </c>
      <c r="AU314" s="244" t="s">
        <v>89</v>
      </c>
      <c r="AV314" s="14" t="s">
        <v>82</v>
      </c>
      <c r="AW314" s="14" t="s">
        <v>35</v>
      </c>
      <c r="AX314" s="14" t="s">
        <v>74</v>
      </c>
      <c r="AY314" s="244" t="s">
        <v>216</v>
      </c>
    </row>
    <row r="315" s="13" customFormat="1">
      <c r="A315" s="13"/>
      <c r="B315" s="223"/>
      <c r="C315" s="224"/>
      <c r="D315" s="225" t="s">
        <v>226</v>
      </c>
      <c r="E315" s="226" t="s">
        <v>19</v>
      </c>
      <c r="F315" s="227" t="s">
        <v>559</v>
      </c>
      <c r="G315" s="224"/>
      <c r="H315" s="228">
        <v>50.399999999999999</v>
      </c>
      <c r="I315" s="229"/>
      <c r="J315" s="224"/>
      <c r="K315" s="224"/>
      <c r="L315" s="230"/>
      <c r="M315" s="231"/>
      <c r="N315" s="232"/>
      <c r="O315" s="232"/>
      <c r="P315" s="232"/>
      <c r="Q315" s="232"/>
      <c r="R315" s="232"/>
      <c r="S315" s="232"/>
      <c r="T315" s="23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4" t="s">
        <v>226</v>
      </c>
      <c r="AU315" s="234" t="s">
        <v>89</v>
      </c>
      <c r="AV315" s="13" t="s">
        <v>84</v>
      </c>
      <c r="AW315" s="13" t="s">
        <v>35</v>
      </c>
      <c r="AX315" s="13" t="s">
        <v>74</v>
      </c>
      <c r="AY315" s="234" t="s">
        <v>216</v>
      </c>
    </row>
    <row r="316" s="13" customFormat="1">
      <c r="A316" s="13"/>
      <c r="B316" s="223"/>
      <c r="C316" s="224"/>
      <c r="D316" s="225" t="s">
        <v>226</v>
      </c>
      <c r="E316" s="226" t="s">
        <v>19</v>
      </c>
      <c r="F316" s="227" t="s">
        <v>560</v>
      </c>
      <c r="G316" s="224"/>
      <c r="H316" s="228">
        <v>43.700000000000003</v>
      </c>
      <c r="I316" s="229"/>
      <c r="J316" s="224"/>
      <c r="K316" s="224"/>
      <c r="L316" s="230"/>
      <c r="M316" s="231"/>
      <c r="N316" s="232"/>
      <c r="O316" s="232"/>
      <c r="P316" s="232"/>
      <c r="Q316" s="232"/>
      <c r="R316" s="232"/>
      <c r="S316" s="232"/>
      <c r="T316" s="23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4" t="s">
        <v>226</v>
      </c>
      <c r="AU316" s="234" t="s">
        <v>89</v>
      </c>
      <c r="AV316" s="13" t="s">
        <v>84</v>
      </c>
      <c r="AW316" s="13" t="s">
        <v>35</v>
      </c>
      <c r="AX316" s="13" t="s">
        <v>74</v>
      </c>
      <c r="AY316" s="234" t="s">
        <v>216</v>
      </c>
    </row>
    <row r="317" s="14" customFormat="1">
      <c r="A317" s="14"/>
      <c r="B317" s="235"/>
      <c r="C317" s="236"/>
      <c r="D317" s="225" t="s">
        <v>226</v>
      </c>
      <c r="E317" s="237" t="s">
        <v>19</v>
      </c>
      <c r="F317" s="238" t="s">
        <v>561</v>
      </c>
      <c r="G317" s="236"/>
      <c r="H317" s="237" t="s">
        <v>19</v>
      </c>
      <c r="I317" s="239"/>
      <c r="J317" s="236"/>
      <c r="K317" s="236"/>
      <c r="L317" s="240"/>
      <c r="M317" s="241"/>
      <c r="N317" s="242"/>
      <c r="O317" s="242"/>
      <c r="P317" s="242"/>
      <c r="Q317" s="242"/>
      <c r="R317" s="242"/>
      <c r="S317" s="242"/>
      <c r="T317" s="243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4" t="s">
        <v>226</v>
      </c>
      <c r="AU317" s="244" t="s">
        <v>89</v>
      </c>
      <c r="AV317" s="14" t="s">
        <v>82</v>
      </c>
      <c r="AW317" s="14" t="s">
        <v>35</v>
      </c>
      <c r="AX317" s="14" t="s">
        <v>74</v>
      </c>
      <c r="AY317" s="244" t="s">
        <v>216</v>
      </c>
    </row>
    <row r="318" s="13" customFormat="1">
      <c r="A318" s="13"/>
      <c r="B318" s="223"/>
      <c r="C318" s="224"/>
      <c r="D318" s="225" t="s">
        <v>226</v>
      </c>
      <c r="E318" s="226" t="s">
        <v>19</v>
      </c>
      <c r="F318" s="227" t="s">
        <v>562</v>
      </c>
      <c r="G318" s="224"/>
      <c r="H318" s="228">
        <v>34.200000000000003</v>
      </c>
      <c r="I318" s="229"/>
      <c r="J318" s="224"/>
      <c r="K318" s="224"/>
      <c r="L318" s="230"/>
      <c r="M318" s="231"/>
      <c r="N318" s="232"/>
      <c r="O318" s="232"/>
      <c r="P318" s="232"/>
      <c r="Q318" s="232"/>
      <c r="R318" s="232"/>
      <c r="S318" s="232"/>
      <c r="T318" s="23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4" t="s">
        <v>226</v>
      </c>
      <c r="AU318" s="234" t="s">
        <v>89</v>
      </c>
      <c r="AV318" s="13" t="s">
        <v>84</v>
      </c>
      <c r="AW318" s="13" t="s">
        <v>35</v>
      </c>
      <c r="AX318" s="13" t="s">
        <v>74</v>
      </c>
      <c r="AY318" s="234" t="s">
        <v>216</v>
      </c>
    </row>
    <row r="319" s="16" customFormat="1">
      <c r="A319" s="16"/>
      <c r="B319" s="267"/>
      <c r="C319" s="268"/>
      <c r="D319" s="225" t="s">
        <v>226</v>
      </c>
      <c r="E319" s="269" t="s">
        <v>19</v>
      </c>
      <c r="F319" s="270" t="s">
        <v>563</v>
      </c>
      <c r="G319" s="268"/>
      <c r="H319" s="271">
        <v>765.09000000000003</v>
      </c>
      <c r="I319" s="272"/>
      <c r="J319" s="268"/>
      <c r="K319" s="268"/>
      <c r="L319" s="273"/>
      <c r="M319" s="274"/>
      <c r="N319" s="275"/>
      <c r="O319" s="275"/>
      <c r="P319" s="275"/>
      <c r="Q319" s="275"/>
      <c r="R319" s="275"/>
      <c r="S319" s="275"/>
      <c r="T319" s="27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T319" s="277" t="s">
        <v>226</v>
      </c>
      <c r="AU319" s="277" t="s">
        <v>89</v>
      </c>
      <c r="AV319" s="16" t="s">
        <v>89</v>
      </c>
      <c r="AW319" s="16" t="s">
        <v>35</v>
      </c>
      <c r="AX319" s="16" t="s">
        <v>74</v>
      </c>
      <c r="AY319" s="277" t="s">
        <v>216</v>
      </c>
    </row>
    <row r="320" s="14" customFormat="1">
      <c r="A320" s="14"/>
      <c r="B320" s="235"/>
      <c r="C320" s="236"/>
      <c r="D320" s="225" t="s">
        <v>226</v>
      </c>
      <c r="E320" s="237" t="s">
        <v>19</v>
      </c>
      <c r="F320" s="238" t="s">
        <v>564</v>
      </c>
      <c r="G320" s="236"/>
      <c r="H320" s="237" t="s">
        <v>19</v>
      </c>
      <c r="I320" s="239"/>
      <c r="J320" s="236"/>
      <c r="K320" s="236"/>
      <c r="L320" s="240"/>
      <c r="M320" s="241"/>
      <c r="N320" s="242"/>
      <c r="O320" s="242"/>
      <c r="P320" s="242"/>
      <c r="Q320" s="242"/>
      <c r="R320" s="242"/>
      <c r="S320" s="242"/>
      <c r="T320" s="243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4" t="s">
        <v>226</v>
      </c>
      <c r="AU320" s="244" t="s">
        <v>89</v>
      </c>
      <c r="AV320" s="14" t="s">
        <v>82</v>
      </c>
      <c r="AW320" s="14" t="s">
        <v>35</v>
      </c>
      <c r="AX320" s="14" t="s">
        <v>74</v>
      </c>
      <c r="AY320" s="244" t="s">
        <v>216</v>
      </c>
    </row>
    <row r="321" s="13" customFormat="1">
      <c r="A321" s="13"/>
      <c r="B321" s="223"/>
      <c r="C321" s="224"/>
      <c r="D321" s="225" t="s">
        <v>226</v>
      </c>
      <c r="E321" s="226" t="s">
        <v>19</v>
      </c>
      <c r="F321" s="227" t="s">
        <v>565</v>
      </c>
      <c r="G321" s="224"/>
      <c r="H321" s="228">
        <v>4.7999999999999998</v>
      </c>
      <c r="I321" s="229"/>
      <c r="J321" s="224"/>
      <c r="K321" s="224"/>
      <c r="L321" s="230"/>
      <c r="M321" s="231"/>
      <c r="N321" s="232"/>
      <c r="O321" s="232"/>
      <c r="P321" s="232"/>
      <c r="Q321" s="232"/>
      <c r="R321" s="232"/>
      <c r="S321" s="232"/>
      <c r="T321" s="23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4" t="s">
        <v>226</v>
      </c>
      <c r="AU321" s="234" t="s">
        <v>89</v>
      </c>
      <c r="AV321" s="13" t="s">
        <v>84</v>
      </c>
      <c r="AW321" s="13" t="s">
        <v>35</v>
      </c>
      <c r="AX321" s="13" t="s">
        <v>74</v>
      </c>
      <c r="AY321" s="234" t="s">
        <v>216</v>
      </c>
    </row>
    <row r="322" s="13" customFormat="1">
      <c r="A322" s="13"/>
      <c r="B322" s="223"/>
      <c r="C322" s="224"/>
      <c r="D322" s="225" t="s">
        <v>226</v>
      </c>
      <c r="E322" s="226" t="s">
        <v>19</v>
      </c>
      <c r="F322" s="227" t="s">
        <v>566</v>
      </c>
      <c r="G322" s="224"/>
      <c r="H322" s="228">
        <v>130</v>
      </c>
      <c r="I322" s="229"/>
      <c r="J322" s="224"/>
      <c r="K322" s="224"/>
      <c r="L322" s="230"/>
      <c r="M322" s="231"/>
      <c r="N322" s="232"/>
      <c r="O322" s="232"/>
      <c r="P322" s="232"/>
      <c r="Q322" s="232"/>
      <c r="R322" s="232"/>
      <c r="S322" s="232"/>
      <c r="T322" s="23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4" t="s">
        <v>226</v>
      </c>
      <c r="AU322" s="234" t="s">
        <v>89</v>
      </c>
      <c r="AV322" s="13" t="s">
        <v>84</v>
      </c>
      <c r="AW322" s="13" t="s">
        <v>35</v>
      </c>
      <c r="AX322" s="13" t="s">
        <v>74</v>
      </c>
      <c r="AY322" s="234" t="s">
        <v>216</v>
      </c>
    </row>
    <row r="323" s="13" customFormat="1">
      <c r="A323" s="13"/>
      <c r="B323" s="223"/>
      <c r="C323" s="224"/>
      <c r="D323" s="225" t="s">
        <v>226</v>
      </c>
      <c r="E323" s="226" t="s">
        <v>19</v>
      </c>
      <c r="F323" s="227" t="s">
        <v>567</v>
      </c>
      <c r="G323" s="224"/>
      <c r="H323" s="228">
        <v>70.400000000000006</v>
      </c>
      <c r="I323" s="229"/>
      <c r="J323" s="224"/>
      <c r="K323" s="224"/>
      <c r="L323" s="230"/>
      <c r="M323" s="231"/>
      <c r="N323" s="232"/>
      <c r="O323" s="232"/>
      <c r="P323" s="232"/>
      <c r="Q323" s="232"/>
      <c r="R323" s="232"/>
      <c r="S323" s="232"/>
      <c r="T323" s="23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4" t="s">
        <v>226</v>
      </c>
      <c r="AU323" s="234" t="s">
        <v>89</v>
      </c>
      <c r="AV323" s="13" t="s">
        <v>84</v>
      </c>
      <c r="AW323" s="13" t="s">
        <v>35</v>
      </c>
      <c r="AX323" s="13" t="s">
        <v>74</v>
      </c>
      <c r="AY323" s="234" t="s">
        <v>216</v>
      </c>
    </row>
    <row r="324" s="13" customFormat="1">
      <c r="A324" s="13"/>
      <c r="B324" s="223"/>
      <c r="C324" s="224"/>
      <c r="D324" s="225" t="s">
        <v>226</v>
      </c>
      <c r="E324" s="226" t="s">
        <v>19</v>
      </c>
      <c r="F324" s="227" t="s">
        <v>568</v>
      </c>
      <c r="G324" s="224"/>
      <c r="H324" s="228">
        <v>58.600000000000001</v>
      </c>
      <c r="I324" s="229"/>
      <c r="J324" s="224"/>
      <c r="K324" s="224"/>
      <c r="L324" s="230"/>
      <c r="M324" s="231"/>
      <c r="N324" s="232"/>
      <c r="O324" s="232"/>
      <c r="P324" s="232"/>
      <c r="Q324" s="232"/>
      <c r="R324" s="232"/>
      <c r="S324" s="232"/>
      <c r="T324" s="23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4" t="s">
        <v>226</v>
      </c>
      <c r="AU324" s="234" t="s">
        <v>89</v>
      </c>
      <c r="AV324" s="13" t="s">
        <v>84</v>
      </c>
      <c r="AW324" s="13" t="s">
        <v>35</v>
      </c>
      <c r="AX324" s="13" t="s">
        <v>74</v>
      </c>
      <c r="AY324" s="234" t="s">
        <v>216</v>
      </c>
    </row>
    <row r="325" s="13" customFormat="1">
      <c r="A325" s="13"/>
      <c r="B325" s="223"/>
      <c r="C325" s="224"/>
      <c r="D325" s="225" t="s">
        <v>226</v>
      </c>
      <c r="E325" s="226" t="s">
        <v>19</v>
      </c>
      <c r="F325" s="227" t="s">
        <v>569</v>
      </c>
      <c r="G325" s="224"/>
      <c r="H325" s="228">
        <v>50</v>
      </c>
      <c r="I325" s="229"/>
      <c r="J325" s="224"/>
      <c r="K325" s="224"/>
      <c r="L325" s="230"/>
      <c r="M325" s="231"/>
      <c r="N325" s="232"/>
      <c r="O325" s="232"/>
      <c r="P325" s="232"/>
      <c r="Q325" s="232"/>
      <c r="R325" s="232"/>
      <c r="S325" s="232"/>
      <c r="T325" s="23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4" t="s">
        <v>226</v>
      </c>
      <c r="AU325" s="234" t="s">
        <v>89</v>
      </c>
      <c r="AV325" s="13" t="s">
        <v>84</v>
      </c>
      <c r="AW325" s="13" t="s">
        <v>35</v>
      </c>
      <c r="AX325" s="13" t="s">
        <v>74</v>
      </c>
      <c r="AY325" s="234" t="s">
        <v>216</v>
      </c>
    </row>
    <row r="326" s="13" customFormat="1">
      <c r="A326" s="13"/>
      <c r="B326" s="223"/>
      <c r="C326" s="224"/>
      <c r="D326" s="225" t="s">
        <v>226</v>
      </c>
      <c r="E326" s="226" t="s">
        <v>19</v>
      </c>
      <c r="F326" s="227" t="s">
        <v>570</v>
      </c>
      <c r="G326" s="224"/>
      <c r="H326" s="228">
        <v>53.100000000000001</v>
      </c>
      <c r="I326" s="229"/>
      <c r="J326" s="224"/>
      <c r="K326" s="224"/>
      <c r="L326" s="230"/>
      <c r="M326" s="231"/>
      <c r="N326" s="232"/>
      <c r="O326" s="232"/>
      <c r="P326" s="232"/>
      <c r="Q326" s="232"/>
      <c r="R326" s="232"/>
      <c r="S326" s="232"/>
      <c r="T326" s="23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4" t="s">
        <v>226</v>
      </c>
      <c r="AU326" s="234" t="s">
        <v>89</v>
      </c>
      <c r="AV326" s="13" t="s">
        <v>84</v>
      </c>
      <c r="AW326" s="13" t="s">
        <v>35</v>
      </c>
      <c r="AX326" s="13" t="s">
        <v>74</v>
      </c>
      <c r="AY326" s="234" t="s">
        <v>216</v>
      </c>
    </row>
    <row r="327" s="13" customFormat="1">
      <c r="A327" s="13"/>
      <c r="B327" s="223"/>
      <c r="C327" s="224"/>
      <c r="D327" s="225" t="s">
        <v>226</v>
      </c>
      <c r="E327" s="226" t="s">
        <v>19</v>
      </c>
      <c r="F327" s="227" t="s">
        <v>571</v>
      </c>
      <c r="G327" s="224"/>
      <c r="H327" s="228">
        <v>435</v>
      </c>
      <c r="I327" s="229"/>
      <c r="J327" s="224"/>
      <c r="K327" s="224"/>
      <c r="L327" s="230"/>
      <c r="M327" s="231"/>
      <c r="N327" s="232"/>
      <c r="O327" s="232"/>
      <c r="P327" s="232"/>
      <c r="Q327" s="232"/>
      <c r="R327" s="232"/>
      <c r="S327" s="232"/>
      <c r="T327" s="23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4" t="s">
        <v>226</v>
      </c>
      <c r="AU327" s="234" t="s">
        <v>89</v>
      </c>
      <c r="AV327" s="13" t="s">
        <v>84</v>
      </c>
      <c r="AW327" s="13" t="s">
        <v>35</v>
      </c>
      <c r="AX327" s="13" t="s">
        <v>74</v>
      </c>
      <c r="AY327" s="234" t="s">
        <v>216</v>
      </c>
    </row>
    <row r="328" s="13" customFormat="1">
      <c r="A328" s="13"/>
      <c r="B328" s="223"/>
      <c r="C328" s="224"/>
      <c r="D328" s="225" t="s">
        <v>226</v>
      </c>
      <c r="E328" s="226" t="s">
        <v>19</v>
      </c>
      <c r="F328" s="227" t="s">
        <v>572</v>
      </c>
      <c r="G328" s="224"/>
      <c r="H328" s="228">
        <v>50.5</v>
      </c>
      <c r="I328" s="229"/>
      <c r="J328" s="224"/>
      <c r="K328" s="224"/>
      <c r="L328" s="230"/>
      <c r="M328" s="231"/>
      <c r="N328" s="232"/>
      <c r="O328" s="232"/>
      <c r="P328" s="232"/>
      <c r="Q328" s="232"/>
      <c r="R328" s="232"/>
      <c r="S328" s="232"/>
      <c r="T328" s="23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4" t="s">
        <v>226</v>
      </c>
      <c r="AU328" s="234" t="s">
        <v>89</v>
      </c>
      <c r="AV328" s="13" t="s">
        <v>84</v>
      </c>
      <c r="AW328" s="13" t="s">
        <v>35</v>
      </c>
      <c r="AX328" s="13" t="s">
        <v>74</v>
      </c>
      <c r="AY328" s="234" t="s">
        <v>216</v>
      </c>
    </row>
    <row r="329" s="13" customFormat="1">
      <c r="A329" s="13"/>
      <c r="B329" s="223"/>
      <c r="C329" s="224"/>
      <c r="D329" s="225" t="s">
        <v>226</v>
      </c>
      <c r="E329" s="226" t="s">
        <v>19</v>
      </c>
      <c r="F329" s="227" t="s">
        <v>573</v>
      </c>
      <c r="G329" s="224"/>
      <c r="H329" s="228">
        <v>97.200000000000003</v>
      </c>
      <c r="I329" s="229"/>
      <c r="J329" s="224"/>
      <c r="K329" s="224"/>
      <c r="L329" s="230"/>
      <c r="M329" s="231"/>
      <c r="N329" s="232"/>
      <c r="O329" s="232"/>
      <c r="P329" s="232"/>
      <c r="Q329" s="232"/>
      <c r="R329" s="232"/>
      <c r="S329" s="232"/>
      <c r="T329" s="23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4" t="s">
        <v>226</v>
      </c>
      <c r="AU329" s="234" t="s">
        <v>89</v>
      </c>
      <c r="AV329" s="13" t="s">
        <v>84</v>
      </c>
      <c r="AW329" s="13" t="s">
        <v>35</v>
      </c>
      <c r="AX329" s="13" t="s">
        <v>74</v>
      </c>
      <c r="AY329" s="234" t="s">
        <v>216</v>
      </c>
    </row>
    <row r="330" s="13" customFormat="1">
      <c r="A330" s="13"/>
      <c r="B330" s="223"/>
      <c r="C330" s="224"/>
      <c r="D330" s="225" t="s">
        <v>226</v>
      </c>
      <c r="E330" s="226" t="s">
        <v>19</v>
      </c>
      <c r="F330" s="227" t="s">
        <v>574</v>
      </c>
      <c r="G330" s="224"/>
      <c r="H330" s="228">
        <v>252</v>
      </c>
      <c r="I330" s="229"/>
      <c r="J330" s="224"/>
      <c r="K330" s="224"/>
      <c r="L330" s="230"/>
      <c r="M330" s="231"/>
      <c r="N330" s="232"/>
      <c r="O330" s="232"/>
      <c r="P330" s="232"/>
      <c r="Q330" s="232"/>
      <c r="R330" s="232"/>
      <c r="S330" s="232"/>
      <c r="T330" s="23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4" t="s">
        <v>226</v>
      </c>
      <c r="AU330" s="234" t="s">
        <v>89</v>
      </c>
      <c r="AV330" s="13" t="s">
        <v>84</v>
      </c>
      <c r="AW330" s="13" t="s">
        <v>35</v>
      </c>
      <c r="AX330" s="13" t="s">
        <v>74</v>
      </c>
      <c r="AY330" s="234" t="s">
        <v>216</v>
      </c>
    </row>
    <row r="331" s="13" customFormat="1">
      <c r="A331" s="13"/>
      <c r="B331" s="223"/>
      <c r="C331" s="224"/>
      <c r="D331" s="225" t="s">
        <v>226</v>
      </c>
      <c r="E331" s="226" t="s">
        <v>19</v>
      </c>
      <c r="F331" s="227" t="s">
        <v>575</v>
      </c>
      <c r="G331" s="224"/>
      <c r="H331" s="228">
        <v>102.59999999999999</v>
      </c>
      <c r="I331" s="229"/>
      <c r="J331" s="224"/>
      <c r="K331" s="224"/>
      <c r="L331" s="230"/>
      <c r="M331" s="231"/>
      <c r="N331" s="232"/>
      <c r="O331" s="232"/>
      <c r="P331" s="232"/>
      <c r="Q331" s="232"/>
      <c r="R331" s="232"/>
      <c r="S331" s="232"/>
      <c r="T331" s="23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4" t="s">
        <v>226</v>
      </c>
      <c r="AU331" s="234" t="s">
        <v>89</v>
      </c>
      <c r="AV331" s="13" t="s">
        <v>84</v>
      </c>
      <c r="AW331" s="13" t="s">
        <v>35</v>
      </c>
      <c r="AX331" s="13" t="s">
        <v>74</v>
      </c>
      <c r="AY331" s="234" t="s">
        <v>216</v>
      </c>
    </row>
    <row r="332" s="13" customFormat="1">
      <c r="A332" s="13"/>
      <c r="B332" s="223"/>
      <c r="C332" s="224"/>
      <c r="D332" s="225" t="s">
        <v>226</v>
      </c>
      <c r="E332" s="226" t="s">
        <v>19</v>
      </c>
      <c r="F332" s="227" t="s">
        <v>576</v>
      </c>
      <c r="G332" s="224"/>
      <c r="H332" s="228">
        <v>89.299999999999997</v>
      </c>
      <c r="I332" s="229"/>
      <c r="J332" s="224"/>
      <c r="K332" s="224"/>
      <c r="L332" s="230"/>
      <c r="M332" s="231"/>
      <c r="N332" s="232"/>
      <c r="O332" s="232"/>
      <c r="P332" s="232"/>
      <c r="Q332" s="232"/>
      <c r="R332" s="232"/>
      <c r="S332" s="232"/>
      <c r="T332" s="23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4" t="s">
        <v>226</v>
      </c>
      <c r="AU332" s="234" t="s">
        <v>89</v>
      </c>
      <c r="AV332" s="13" t="s">
        <v>84</v>
      </c>
      <c r="AW332" s="13" t="s">
        <v>35</v>
      </c>
      <c r="AX332" s="13" t="s">
        <v>74</v>
      </c>
      <c r="AY332" s="234" t="s">
        <v>216</v>
      </c>
    </row>
    <row r="333" s="13" customFormat="1">
      <c r="A333" s="13"/>
      <c r="B333" s="223"/>
      <c r="C333" s="224"/>
      <c r="D333" s="225" t="s">
        <v>226</v>
      </c>
      <c r="E333" s="226" t="s">
        <v>19</v>
      </c>
      <c r="F333" s="227" t="s">
        <v>577</v>
      </c>
      <c r="G333" s="224"/>
      <c r="H333" s="228">
        <v>95</v>
      </c>
      <c r="I333" s="229"/>
      <c r="J333" s="224"/>
      <c r="K333" s="224"/>
      <c r="L333" s="230"/>
      <c r="M333" s="231"/>
      <c r="N333" s="232"/>
      <c r="O333" s="232"/>
      <c r="P333" s="232"/>
      <c r="Q333" s="232"/>
      <c r="R333" s="232"/>
      <c r="S333" s="232"/>
      <c r="T333" s="23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4" t="s">
        <v>226</v>
      </c>
      <c r="AU333" s="234" t="s">
        <v>89</v>
      </c>
      <c r="AV333" s="13" t="s">
        <v>84</v>
      </c>
      <c r="AW333" s="13" t="s">
        <v>35</v>
      </c>
      <c r="AX333" s="13" t="s">
        <v>74</v>
      </c>
      <c r="AY333" s="234" t="s">
        <v>216</v>
      </c>
    </row>
    <row r="334" s="13" customFormat="1">
      <c r="A334" s="13"/>
      <c r="B334" s="223"/>
      <c r="C334" s="224"/>
      <c r="D334" s="225" t="s">
        <v>226</v>
      </c>
      <c r="E334" s="226" t="s">
        <v>19</v>
      </c>
      <c r="F334" s="227" t="s">
        <v>578</v>
      </c>
      <c r="G334" s="224"/>
      <c r="H334" s="228">
        <v>242</v>
      </c>
      <c r="I334" s="229"/>
      <c r="J334" s="224"/>
      <c r="K334" s="224"/>
      <c r="L334" s="230"/>
      <c r="M334" s="231"/>
      <c r="N334" s="232"/>
      <c r="O334" s="232"/>
      <c r="P334" s="232"/>
      <c r="Q334" s="232"/>
      <c r="R334" s="232"/>
      <c r="S334" s="232"/>
      <c r="T334" s="23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4" t="s">
        <v>226</v>
      </c>
      <c r="AU334" s="234" t="s">
        <v>89</v>
      </c>
      <c r="AV334" s="13" t="s">
        <v>84</v>
      </c>
      <c r="AW334" s="13" t="s">
        <v>35</v>
      </c>
      <c r="AX334" s="13" t="s">
        <v>74</v>
      </c>
      <c r="AY334" s="234" t="s">
        <v>216</v>
      </c>
    </row>
    <row r="335" s="13" customFormat="1">
      <c r="A335" s="13"/>
      <c r="B335" s="223"/>
      <c r="C335" s="224"/>
      <c r="D335" s="225" t="s">
        <v>226</v>
      </c>
      <c r="E335" s="226" t="s">
        <v>19</v>
      </c>
      <c r="F335" s="227" t="s">
        <v>579</v>
      </c>
      <c r="G335" s="224"/>
      <c r="H335" s="228">
        <v>92.700000000000003</v>
      </c>
      <c r="I335" s="229"/>
      <c r="J335" s="224"/>
      <c r="K335" s="224"/>
      <c r="L335" s="230"/>
      <c r="M335" s="231"/>
      <c r="N335" s="232"/>
      <c r="O335" s="232"/>
      <c r="P335" s="232"/>
      <c r="Q335" s="232"/>
      <c r="R335" s="232"/>
      <c r="S335" s="232"/>
      <c r="T335" s="23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4" t="s">
        <v>226</v>
      </c>
      <c r="AU335" s="234" t="s">
        <v>89</v>
      </c>
      <c r="AV335" s="13" t="s">
        <v>84</v>
      </c>
      <c r="AW335" s="13" t="s">
        <v>35</v>
      </c>
      <c r="AX335" s="13" t="s">
        <v>74</v>
      </c>
      <c r="AY335" s="234" t="s">
        <v>216</v>
      </c>
    </row>
    <row r="336" s="13" customFormat="1">
      <c r="A336" s="13"/>
      <c r="B336" s="223"/>
      <c r="C336" s="224"/>
      <c r="D336" s="225" t="s">
        <v>226</v>
      </c>
      <c r="E336" s="226" t="s">
        <v>19</v>
      </c>
      <c r="F336" s="227" t="s">
        <v>580</v>
      </c>
      <c r="G336" s="224"/>
      <c r="H336" s="228">
        <v>102</v>
      </c>
      <c r="I336" s="229"/>
      <c r="J336" s="224"/>
      <c r="K336" s="224"/>
      <c r="L336" s="230"/>
      <c r="M336" s="231"/>
      <c r="N336" s="232"/>
      <c r="O336" s="232"/>
      <c r="P336" s="232"/>
      <c r="Q336" s="232"/>
      <c r="R336" s="232"/>
      <c r="S336" s="232"/>
      <c r="T336" s="23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4" t="s">
        <v>226</v>
      </c>
      <c r="AU336" s="234" t="s">
        <v>89</v>
      </c>
      <c r="AV336" s="13" t="s">
        <v>84</v>
      </c>
      <c r="AW336" s="13" t="s">
        <v>35</v>
      </c>
      <c r="AX336" s="13" t="s">
        <v>74</v>
      </c>
      <c r="AY336" s="234" t="s">
        <v>216</v>
      </c>
    </row>
    <row r="337" s="13" customFormat="1">
      <c r="A337" s="13"/>
      <c r="B337" s="223"/>
      <c r="C337" s="224"/>
      <c r="D337" s="225" t="s">
        <v>226</v>
      </c>
      <c r="E337" s="226" t="s">
        <v>19</v>
      </c>
      <c r="F337" s="227" t="s">
        <v>581</v>
      </c>
      <c r="G337" s="224"/>
      <c r="H337" s="228">
        <v>110</v>
      </c>
      <c r="I337" s="229"/>
      <c r="J337" s="224"/>
      <c r="K337" s="224"/>
      <c r="L337" s="230"/>
      <c r="M337" s="231"/>
      <c r="N337" s="232"/>
      <c r="O337" s="232"/>
      <c r="P337" s="232"/>
      <c r="Q337" s="232"/>
      <c r="R337" s="232"/>
      <c r="S337" s="232"/>
      <c r="T337" s="23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4" t="s">
        <v>226</v>
      </c>
      <c r="AU337" s="234" t="s">
        <v>89</v>
      </c>
      <c r="AV337" s="13" t="s">
        <v>84</v>
      </c>
      <c r="AW337" s="13" t="s">
        <v>35</v>
      </c>
      <c r="AX337" s="13" t="s">
        <v>74</v>
      </c>
      <c r="AY337" s="234" t="s">
        <v>216</v>
      </c>
    </row>
    <row r="338" s="13" customFormat="1">
      <c r="A338" s="13"/>
      <c r="B338" s="223"/>
      <c r="C338" s="224"/>
      <c r="D338" s="225" t="s">
        <v>226</v>
      </c>
      <c r="E338" s="226" t="s">
        <v>19</v>
      </c>
      <c r="F338" s="227" t="s">
        <v>582</v>
      </c>
      <c r="G338" s="224"/>
      <c r="H338" s="228">
        <v>75</v>
      </c>
      <c r="I338" s="229"/>
      <c r="J338" s="224"/>
      <c r="K338" s="224"/>
      <c r="L338" s="230"/>
      <c r="M338" s="231"/>
      <c r="N338" s="232"/>
      <c r="O338" s="232"/>
      <c r="P338" s="232"/>
      <c r="Q338" s="232"/>
      <c r="R338" s="232"/>
      <c r="S338" s="232"/>
      <c r="T338" s="23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4" t="s">
        <v>226</v>
      </c>
      <c r="AU338" s="234" t="s">
        <v>89</v>
      </c>
      <c r="AV338" s="13" t="s">
        <v>84</v>
      </c>
      <c r="AW338" s="13" t="s">
        <v>35</v>
      </c>
      <c r="AX338" s="13" t="s">
        <v>74</v>
      </c>
      <c r="AY338" s="234" t="s">
        <v>216</v>
      </c>
    </row>
    <row r="339" s="16" customFormat="1">
      <c r="A339" s="16"/>
      <c r="B339" s="267"/>
      <c r="C339" s="268"/>
      <c r="D339" s="225" t="s">
        <v>226</v>
      </c>
      <c r="E339" s="269" t="s">
        <v>19</v>
      </c>
      <c r="F339" s="270" t="s">
        <v>563</v>
      </c>
      <c r="G339" s="268"/>
      <c r="H339" s="271">
        <v>2110.1999999999998</v>
      </c>
      <c r="I339" s="272"/>
      <c r="J339" s="268"/>
      <c r="K339" s="268"/>
      <c r="L339" s="273"/>
      <c r="M339" s="274"/>
      <c r="N339" s="275"/>
      <c r="O339" s="275"/>
      <c r="P339" s="275"/>
      <c r="Q339" s="275"/>
      <c r="R339" s="275"/>
      <c r="S339" s="275"/>
      <c r="T339" s="27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T339" s="277" t="s">
        <v>226</v>
      </c>
      <c r="AU339" s="277" t="s">
        <v>89</v>
      </c>
      <c r="AV339" s="16" t="s">
        <v>89</v>
      </c>
      <c r="AW339" s="16" t="s">
        <v>35</v>
      </c>
      <c r="AX339" s="16" t="s">
        <v>74</v>
      </c>
      <c r="AY339" s="277" t="s">
        <v>216</v>
      </c>
    </row>
    <row r="340" s="15" customFormat="1">
      <c r="A340" s="15"/>
      <c r="B340" s="256"/>
      <c r="C340" s="257"/>
      <c r="D340" s="225" t="s">
        <v>226</v>
      </c>
      <c r="E340" s="258" t="s">
        <v>19</v>
      </c>
      <c r="F340" s="259" t="s">
        <v>330</v>
      </c>
      <c r="G340" s="257"/>
      <c r="H340" s="260">
        <v>2875.29</v>
      </c>
      <c r="I340" s="261"/>
      <c r="J340" s="257"/>
      <c r="K340" s="257"/>
      <c r="L340" s="262"/>
      <c r="M340" s="263"/>
      <c r="N340" s="264"/>
      <c r="O340" s="264"/>
      <c r="P340" s="264"/>
      <c r="Q340" s="264"/>
      <c r="R340" s="264"/>
      <c r="S340" s="264"/>
      <c r="T340" s="26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6" t="s">
        <v>226</v>
      </c>
      <c r="AU340" s="266" t="s">
        <v>89</v>
      </c>
      <c r="AV340" s="15" t="s">
        <v>222</v>
      </c>
      <c r="AW340" s="15" t="s">
        <v>35</v>
      </c>
      <c r="AX340" s="15" t="s">
        <v>82</v>
      </c>
      <c r="AY340" s="266" t="s">
        <v>216</v>
      </c>
    </row>
    <row r="341" s="2" customFormat="1" ht="21.75" customHeight="1">
      <c r="A341" s="41"/>
      <c r="B341" s="42"/>
      <c r="C341" s="246" t="s">
        <v>583</v>
      </c>
      <c r="D341" s="246" t="s">
        <v>278</v>
      </c>
      <c r="E341" s="247" t="s">
        <v>584</v>
      </c>
      <c r="F341" s="248" t="s">
        <v>585</v>
      </c>
      <c r="G341" s="249" t="s">
        <v>125</v>
      </c>
      <c r="H341" s="250">
        <v>3019.0549999999998</v>
      </c>
      <c r="I341" s="251"/>
      <c r="J341" s="252">
        <f>ROUND(I341*H341,2)</f>
        <v>0</v>
      </c>
      <c r="K341" s="248" t="s">
        <v>221</v>
      </c>
      <c r="L341" s="253"/>
      <c r="M341" s="254" t="s">
        <v>19</v>
      </c>
      <c r="N341" s="255" t="s">
        <v>45</v>
      </c>
      <c r="O341" s="87"/>
      <c r="P341" s="214">
        <f>O341*H341</f>
        <v>0</v>
      </c>
      <c r="Q341" s="214">
        <v>0.00012</v>
      </c>
      <c r="R341" s="214">
        <f>Q341*H341</f>
        <v>0.36228660000000001</v>
      </c>
      <c r="S341" s="214">
        <v>0</v>
      </c>
      <c r="T341" s="215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16" t="s">
        <v>264</v>
      </c>
      <c r="AT341" s="216" t="s">
        <v>278</v>
      </c>
      <c r="AU341" s="216" t="s">
        <v>89</v>
      </c>
      <c r="AY341" s="20" t="s">
        <v>216</v>
      </c>
      <c r="BE341" s="217">
        <f>IF(N341="základní",J341,0)</f>
        <v>0</v>
      </c>
      <c r="BF341" s="217">
        <f>IF(N341="snížená",J341,0)</f>
        <v>0</v>
      </c>
      <c r="BG341" s="217">
        <f>IF(N341="zákl. přenesená",J341,0)</f>
        <v>0</v>
      </c>
      <c r="BH341" s="217">
        <f>IF(N341="sníž. přenesená",J341,0)</f>
        <v>0</v>
      </c>
      <c r="BI341" s="217">
        <f>IF(N341="nulová",J341,0)</f>
        <v>0</v>
      </c>
      <c r="BJ341" s="20" t="s">
        <v>82</v>
      </c>
      <c r="BK341" s="217">
        <f>ROUND(I341*H341,2)</f>
        <v>0</v>
      </c>
      <c r="BL341" s="20" t="s">
        <v>222</v>
      </c>
      <c r="BM341" s="216" t="s">
        <v>586</v>
      </c>
    </row>
    <row r="342" s="13" customFormat="1">
      <c r="A342" s="13"/>
      <c r="B342" s="223"/>
      <c r="C342" s="224"/>
      <c r="D342" s="225" t="s">
        <v>226</v>
      </c>
      <c r="E342" s="224"/>
      <c r="F342" s="227" t="s">
        <v>587</v>
      </c>
      <c r="G342" s="224"/>
      <c r="H342" s="228">
        <v>3019.0549999999998</v>
      </c>
      <c r="I342" s="229"/>
      <c r="J342" s="224"/>
      <c r="K342" s="224"/>
      <c r="L342" s="230"/>
      <c r="M342" s="231"/>
      <c r="N342" s="232"/>
      <c r="O342" s="232"/>
      <c r="P342" s="232"/>
      <c r="Q342" s="232"/>
      <c r="R342" s="232"/>
      <c r="S342" s="232"/>
      <c r="T342" s="23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4" t="s">
        <v>226</v>
      </c>
      <c r="AU342" s="234" t="s">
        <v>89</v>
      </c>
      <c r="AV342" s="13" t="s">
        <v>84</v>
      </c>
      <c r="AW342" s="13" t="s">
        <v>4</v>
      </c>
      <c r="AX342" s="13" t="s">
        <v>82</v>
      </c>
      <c r="AY342" s="234" t="s">
        <v>216</v>
      </c>
    </row>
    <row r="343" s="2" customFormat="1" ht="55.5" customHeight="1">
      <c r="A343" s="41"/>
      <c r="B343" s="42"/>
      <c r="C343" s="205" t="s">
        <v>317</v>
      </c>
      <c r="D343" s="205" t="s">
        <v>218</v>
      </c>
      <c r="E343" s="206" t="s">
        <v>588</v>
      </c>
      <c r="F343" s="207" t="s">
        <v>589</v>
      </c>
      <c r="G343" s="208" t="s">
        <v>125</v>
      </c>
      <c r="H343" s="209">
        <v>1385.25</v>
      </c>
      <c r="I343" s="210"/>
      <c r="J343" s="211">
        <f>ROUND(I343*H343,2)</f>
        <v>0</v>
      </c>
      <c r="K343" s="207" t="s">
        <v>221</v>
      </c>
      <c r="L343" s="47"/>
      <c r="M343" s="212" t="s">
        <v>19</v>
      </c>
      <c r="N343" s="213" t="s">
        <v>45</v>
      </c>
      <c r="O343" s="87"/>
      <c r="P343" s="214">
        <f>O343*H343</f>
        <v>0</v>
      </c>
      <c r="Q343" s="214">
        <v>0</v>
      </c>
      <c r="R343" s="214">
        <f>Q343*H343</f>
        <v>0</v>
      </c>
      <c r="S343" s="214">
        <v>0</v>
      </c>
      <c r="T343" s="215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6" t="s">
        <v>222</v>
      </c>
      <c r="AT343" s="216" t="s">
        <v>218</v>
      </c>
      <c r="AU343" s="216" t="s">
        <v>89</v>
      </c>
      <c r="AY343" s="20" t="s">
        <v>216</v>
      </c>
      <c r="BE343" s="217">
        <f>IF(N343="základní",J343,0)</f>
        <v>0</v>
      </c>
      <c r="BF343" s="217">
        <f>IF(N343="snížená",J343,0)</f>
        <v>0</v>
      </c>
      <c r="BG343" s="217">
        <f>IF(N343="zákl. přenesená",J343,0)</f>
        <v>0</v>
      </c>
      <c r="BH343" s="217">
        <f>IF(N343="sníž. přenesená",J343,0)</f>
        <v>0</v>
      </c>
      <c r="BI343" s="217">
        <f>IF(N343="nulová",J343,0)</f>
        <v>0</v>
      </c>
      <c r="BJ343" s="20" t="s">
        <v>82</v>
      </c>
      <c r="BK343" s="217">
        <f>ROUND(I343*H343,2)</f>
        <v>0</v>
      </c>
      <c r="BL343" s="20" t="s">
        <v>222</v>
      </c>
      <c r="BM343" s="216" t="s">
        <v>590</v>
      </c>
    </row>
    <row r="344" s="2" customFormat="1">
      <c r="A344" s="41"/>
      <c r="B344" s="42"/>
      <c r="C344" s="43"/>
      <c r="D344" s="218" t="s">
        <v>224</v>
      </c>
      <c r="E344" s="43"/>
      <c r="F344" s="219" t="s">
        <v>591</v>
      </c>
      <c r="G344" s="43"/>
      <c r="H344" s="43"/>
      <c r="I344" s="220"/>
      <c r="J344" s="43"/>
      <c r="K344" s="43"/>
      <c r="L344" s="47"/>
      <c r="M344" s="221"/>
      <c r="N344" s="222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224</v>
      </c>
      <c r="AU344" s="20" t="s">
        <v>89</v>
      </c>
    </row>
    <row r="345" s="14" customFormat="1">
      <c r="A345" s="14"/>
      <c r="B345" s="235"/>
      <c r="C345" s="236"/>
      <c r="D345" s="225" t="s">
        <v>226</v>
      </c>
      <c r="E345" s="237" t="s">
        <v>19</v>
      </c>
      <c r="F345" s="238" t="s">
        <v>592</v>
      </c>
      <c r="G345" s="236"/>
      <c r="H345" s="237" t="s">
        <v>19</v>
      </c>
      <c r="I345" s="239"/>
      <c r="J345" s="236"/>
      <c r="K345" s="236"/>
      <c r="L345" s="240"/>
      <c r="M345" s="241"/>
      <c r="N345" s="242"/>
      <c r="O345" s="242"/>
      <c r="P345" s="242"/>
      <c r="Q345" s="242"/>
      <c r="R345" s="242"/>
      <c r="S345" s="242"/>
      <c r="T345" s="243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4" t="s">
        <v>226</v>
      </c>
      <c r="AU345" s="244" t="s">
        <v>89</v>
      </c>
      <c r="AV345" s="14" t="s">
        <v>82</v>
      </c>
      <c r="AW345" s="14" t="s">
        <v>35</v>
      </c>
      <c r="AX345" s="14" t="s">
        <v>74</v>
      </c>
      <c r="AY345" s="244" t="s">
        <v>216</v>
      </c>
    </row>
    <row r="346" s="13" customFormat="1">
      <c r="A346" s="13"/>
      <c r="B346" s="223"/>
      <c r="C346" s="224"/>
      <c r="D346" s="225" t="s">
        <v>226</v>
      </c>
      <c r="E346" s="226" t="s">
        <v>19</v>
      </c>
      <c r="F346" s="227" t="s">
        <v>593</v>
      </c>
      <c r="G346" s="224"/>
      <c r="H346" s="228">
        <v>9.5</v>
      </c>
      <c r="I346" s="229"/>
      <c r="J346" s="224"/>
      <c r="K346" s="224"/>
      <c r="L346" s="230"/>
      <c r="M346" s="231"/>
      <c r="N346" s="232"/>
      <c r="O346" s="232"/>
      <c r="P346" s="232"/>
      <c r="Q346" s="232"/>
      <c r="R346" s="232"/>
      <c r="S346" s="232"/>
      <c r="T346" s="23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4" t="s">
        <v>226</v>
      </c>
      <c r="AU346" s="234" t="s">
        <v>89</v>
      </c>
      <c r="AV346" s="13" t="s">
        <v>84</v>
      </c>
      <c r="AW346" s="13" t="s">
        <v>35</v>
      </c>
      <c r="AX346" s="13" t="s">
        <v>74</v>
      </c>
      <c r="AY346" s="234" t="s">
        <v>216</v>
      </c>
    </row>
    <row r="347" s="13" customFormat="1">
      <c r="A347" s="13"/>
      <c r="B347" s="223"/>
      <c r="C347" s="224"/>
      <c r="D347" s="225" t="s">
        <v>226</v>
      </c>
      <c r="E347" s="226" t="s">
        <v>19</v>
      </c>
      <c r="F347" s="227" t="s">
        <v>594</v>
      </c>
      <c r="G347" s="224"/>
      <c r="H347" s="228">
        <v>3.1000000000000001</v>
      </c>
      <c r="I347" s="229"/>
      <c r="J347" s="224"/>
      <c r="K347" s="224"/>
      <c r="L347" s="230"/>
      <c r="M347" s="231"/>
      <c r="N347" s="232"/>
      <c r="O347" s="232"/>
      <c r="P347" s="232"/>
      <c r="Q347" s="232"/>
      <c r="R347" s="232"/>
      <c r="S347" s="232"/>
      <c r="T347" s="23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4" t="s">
        <v>226</v>
      </c>
      <c r="AU347" s="234" t="s">
        <v>89</v>
      </c>
      <c r="AV347" s="13" t="s">
        <v>84</v>
      </c>
      <c r="AW347" s="13" t="s">
        <v>35</v>
      </c>
      <c r="AX347" s="13" t="s">
        <v>74</v>
      </c>
      <c r="AY347" s="234" t="s">
        <v>216</v>
      </c>
    </row>
    <row r="348" s="13" customFormat="1">
      <c r="A348" s="13"/>
      <c r="B348" s="223"/>
      <c r="C348" s="224"/>
      <c r="D348" s="225" t="s">
        <v>226</v>
      </c>
      <c r="E348" s="226" t="s">
        <v>19</v>
      </c>
      <c r="F348" s="227" t="s">
        <v>595</v>
      </c>
      <c r="G348" s="224"/>
      <c r="H348" s="228">
        <v>59.200000000000003</v>
      </c>
      <c r="I348" s="229"/>
      <c r="J348" s="224"/>
      <c r="K348" s="224"/>
      <c r="L348" s="230"/>
      <c r="M348" s="231"/>
      <c r="N348" s="232"/>
      <c r="O348" s="232"/>
      <c r="P348" s="232"/>
      <c r="Q348" s="232"/>
      <c r="R348" s="232"/>
      <c r="S348" s="232"/>
      <c r="T348" s="23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4" t="s">
        <v>226</v>
      </c>
      <c r="AU348" s="234" t="s">
        <v>89</v>
      </c>
      <c r="AV348" s="13" t="s">
        <v>84</v>
      </c>
      <c r="AW348" s="13" t="s">
        <v>35</v>
      </c>
      <c r="AX348" s="13" t="s">
        <v>74</v>
      </c>
      <c r="AY348" s="234" t="s">
        <v>216</v>
      </c>
    </row>
    <row r="349" s="13" customFormat="1">
      <c r="A349" s="13"/>
      <c r="B349" s="223"/>
      <c r="C349" s="224"/>
      <c r="D349" s="225" t="s">
        <v>226</v>
      </c>
      <c r="E349" s="226" t="s">
        <v>19</v>
      </c>
      <c r="F349" s="227" t="s">
        <v>596</v>
      </c>
      <c r="G349" s="224"/>
      <c r="H349" s="228">
        <v>10.6</v>
      </c>
      <c r="I349" s="229"/>
      <c r="J349" s="224"/>
      <c r="K349" s="224"/>
      <c r="L349" s="230"/>
      <c r="M349" s="231"/>
      <c r="N349" s="232"/>
      <c r="O349" s="232"/>
      <c r="P349" s="232"/>
      <c r="Q349" s="232"/>
      <c r="R349" s="232"/>
      <c r="S349" s="232"/>
      <c r="T349" s="23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4" t="s">
        <v>226</v>
      </c>
      <c r="AU349" s="234" t="s">
        <v>89</v>
      </c>
      <c r="AV349" s="13" t="s">
        <v>84</v>
      </c>
      <c r="AW349" s="13" t="s">
        <v>35</v>
      </c>
      <c r="AX349" s="13" t="s">
        <v>74</v>
      </c>
      <c r="AY349" s="234" t="s">
        <v>216</v>
      </c>
    </row>
    <row r="350" s="13" customFormat="1">
      <c r="A350" s="13"/>
      <c r="B350" s="223"/>
      <c r="C350" s="224"/>
      <c r="D350" s="225" t="s">
        <v>226</v>
      </c>
      <c r="E350" s="226" t="s">
        <v>19</v>
      </c>
      <c r="F350" s="227" t="s">
        <v>597</v>
      </c>
      <c r="G350" s="224"/>
      <c r="H350" s="228">
        <v>18</v>
      </c>
      <c r="I350" s="229"/>
      <c r="J350" s="224"/>
      <c r="K350" s="224"/>
      <c r="L350" s="230"/>
      <c r="M350" s="231"/>
      <c r="N350" s="232"/>
      <c r="O350" s="232"/>
      <c r="P350" s="232"/>
      <c r="Q350" s="232"/>
      <c r="R350" s="232"/>
      <c r="S350" s="232"/>
      <c r="T350" s="23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4" t="s">
        <v>226</v>
      </c>
      <c r="AU350" s="234" t="s">
        <v>89</v>
      </c>
      <c r="AV350" s="13" t="s">
        <v>84</v>
      </c>
      <c r="AW350" s="13" t="s">
        <v>35</v>
      </c>
      <c r="AX350" s="13" t="s">
        <v>74</v>
      </c>
      <c r="AY350" s="234" t="s">
        <v>216</v>
      </c>
    </row>
    <row r="351" s="13" customFormat="1">
      <c r="A351" s="13"/>
      <c r="B351" s="223"/>
      <c r="C351" s="224"/>
      <c r="D351" s="225" t="s">
        <v>226</v>
      </c>
      <c r="E351" s="226" t="s">
        <v>19</v>
      </c>
      <c r="F351" s="227" t="s">
        <v>598</v>
      </c>
      <c r="G351" s="224"/>
      <c r="H351" s="228">
        <v>11.199999999999999</v>
      </c>
      <c r="I351" s="229"/>
      <c r="J351" s="224"/>
      <c r="K351" s="224"/>
      <c r="L351" s="230"/>
      <c r="M351" s="231"/>
      <c r="N351" s="232"/>
      <c r="O351" s="232"/>
      <c r="P351" s="232"/>
      <c r="Q351" s="232"/>
      <c r="R351" s="232"/>
      <c r="S351" s="232"/>
      <c r="T351" s="23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4" t="s">
        <v>226</v>
      </c>
      <c r="AU351" s="234" t="s">
        <v>89</v>
      </c>
      <c r="AV351" s="13" t="s">
        <v>84</v>
      </c>
      <c r="AW351" s="13" t="s">
        <v>35</v>
      </c>
      <c r="AX351" s="13" t="s">
        <v>74</v>
      </c>
      <c r="AY351" s="234" t="s">
        <v>216</v>
      </c>
    </row>
    <row r="352" s="13" customFormat="1">
      <c r="A352" s="13"/>
      <c r="B352" s="223"/>
      <c r="C352" s="224"/>
      <c r="D352" s="225" t="s">
        <v>226</v>
      </c>
      <c r="E352" s="226" t="s">
        <v>19</v>
      </c>
      <c r="F352" s="227" t="s">
        <v>599</v>
      </c>
      <c r="G352" s="224"/>
      <c r="H352" s="228">
        <v>90</v>
      </c>
      <c r="I352" s="229"/>
      <c r="J352" s="224"/>
      <c r="K352" s="224"/>
      <c r="L352" s="230"/>
      <c r="M352" s="231"/>
      <c r="N352" s="232"/>
      <c r="O352" s="232"/>
      <c r="P352" s="232"/>
      <c r="Q352" s="232"/>
      <c r="R352" s="232"/>
      <c r="S352" s="232"/>
      <c r="T352" s="23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4" t="s">
        <v>226</v>
      </c>
      <c r="AU352" s="234" t="s">
        <v>89</v>
      </c>
      <c r="AV352" s="13" t="s">
        <v>84</v>
      </c>
      <c r="AW352" s="13" t="s">
        <v>35</v>
      </c>
      <c r="AX352" s="13" t="s">
        <v>74</v>
      </c>
      <c r="AY352" s="234" t="s">
        <v>216</v>
      </c>
    </row>
    <row r="353" s="13" customFormat="1">
      <c r="A353" s="13"/>
      <c r="B353" s="223"/>
      <c r="C353" s="224"/>
      <c r="D353" s="225" t="s">
        <v>226</v>
      </c>
      <c r="E353" s="226" t="s">
        <v>19</v>
      </c>
      <c r="F353" s="227" t="s">
        <v>600</v>
      </c>
      <c r="G353" s="224"/>
      <c r="H353" s="228">
        <v>53.600000000000001</v>
      </c>
      <c r="I353" s="229"/>
      <c r="J353" s="224"/>
      <c r="K353" s="224"/>
      <c r="L353" s="230"/>
      <c r="M353" s="231"/>
      <c r="N353" s="232"/>
      <c r="O353" s="232"/>
      <c r="P353" s="232"/>
      <c r="Q353" s="232"/>
      <c r="R353" s="232"/>
      <c r="S353" s="232"/>
      <c r="T353" s="23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4" t="s">
        <v>226</v>
      </c>
      <c r="AU353" s="234" t="s">
        <v>89</v>
      </c>
      <c r="AV353" s="13" t="s">
        <v>84</v>
      </c>
      <c r="AW353" s="13" t="s">
        <v>35</v>
      </c>
      <c r="AX353" s="13" t="s">
        <v>74</v>
      </c>
      <c r="AY353" s="234" t="s">
        <v>216</v>
      </c>
    </row>
    <row r="354" s="13" customFormat="1">
      <c r="A354" s="13"/>
      <c r="B354" s="223"/>
      <c r="C354" s="224"/>
      <c r="D354" s="225" t="s">
        <v>226</v>
      </c>
      <c r="E354" s="226" t="s">
        <v>19</v>
      </c>
      <c r="F354" s="227" t="s">
        <v>601</v>
      </c>
      <c r="G354" s="224"/>
      <c r="H354" s="228">
        <v>46.200000000000003</v>
      </c>
      <c r="I354" s="229"/>
      <c r="J354" s="224"/>
      <c r="K354" s="224"/>
      <c r="L354" s="230"/>
      <c r="M354" s="231"/>
      <c r="N354" s="232"/>
      <c r="O354" s="232"/>
      <c r="P354" s="232"/>
      <c r="Q354" s="232"/>
      <c r="R354" s="232"/>
      <c r="S354" s="232"/>
      <c r="T354" s="23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4" t="s">
        <v>226</v>
      </c>
      <c r="AU354" s="234" t="s">
        <v>89</v>
      </c>
      <c r="AV354" s="13" t="s">
        <v>84</v>
      </c>
      <c r="AW354" s="13" t="s">
        <v>35</v>
      </c>
      <c r="AX354" s="13" t="s">
        <v>74</v>
      </c>
      <c r="AY354" s="234" t="s">
        <v>216</v>
      </c>
    </row>
    <row r="355" s="16" customFormat="1">
      <c r="A355" s="16"/>
      <c r="B355" s="267"/>
      <c r="C355" s="268"/>
      <c r="D355" s="225" t="s">
        <v>226</v>
      </c>
      <c r="E355" s="269" t="s">
        <v>19</v>
      </c>
      <c r="F355" s="270" t="s">
        <v>563</v>
      </c>
      <c r="G355" s="268"/>
      <c r="H355" s="271">
        <v>301.39999999999998</v>
      </c>
      <c r="I355" s="272"/>
      <c r="J355" s="268"/>
      <c r="K355" s="268"/>
      <c r="L355" s="273"/>
      <c r="M355" s="274"/>
      <c r="N355" s="275"/>
      <c r="O355" s="275"/>
      <c r="P355" s="275"/>
      <c r="Q355" s="275"/>
      <c r="R355" s="275"/>
      <c r="S355" s="275"/>
      <c r="T355" s="27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T355" s="277" t="s">
        <v>226</v>
      </c>
      <c r="AU355" s="277" t="s">
        <v>89</v>
      </c>
      <c r="AV355" s="16" t="s">
        <v>89</v>
      </c>
      <c r="AW355" s="16" t="s">
        <v>35</v>
      </c>
      <c r="AX355" s="16" t="s">
        <v>74</v>
      </c>
      <c r="AY355" s="277" t="s">
        <v>216</v>
      </c>
    </row>
    <row r="356" s="13" customFormat="1">
      <c r="A356" s="13"/>
      <c r="B356" s="223"/>
      <c r="C356" s="224"/>
      <c r="D356" s="225" t="s">
        <v>226</v>
      </c>
      <c r="E356" s="226" t="s">
        <v>19</v>
      </c>
      <c r="F356" s="227" t="s">
        <v>602</v>
      </c>
      <c r="G356" s="224"/>
      <c r="H356" s="228">
        <v>0</v>
      </c>
      <c r="I356" s="229"/>
      <c r="J356" s="224"/>
      <c r="K356" s="224"/>
      <c r="L356" s="230"/>
      <c r="M356" s="231"/>
      <c r="N356" s="232"/>
      <c r="O356" s="232"/>
      <c r="P356" s="232"/>
      <c r="Q356" s="232"/>
      <c r="R356" s="232"/>
      <c r="S356" s="232"/>
      <c r="T356" s="23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4" t="s">
        <v>226</v>
      </c>
      <c r="AU356" s="234" t="s">
        <v>89</v>
      </c>
      <c r="AV356" s="13" t="s">
        <v>84</v>
      </c>
      <c r="AW356" s="13" t="s">
        <v>35</v>
      </c>
      <c r="AX356" s="13" t="s">
        <v>74</v>
      </c>
      <c r="AY356" s="234" t="s">
        <v>216</v>
      </c>
    </row>
    <row r="357" s="13" customFormat="1">
      <c r="A357" s="13"/>
      <c r="B357" s="223"/>
      <c r="C357" s="224"/>
      <c r="D357" s="225" t="s">
        <v>226</v>
      </c>
      <c r="E357" s="226" t="s">
        <v>19</v>
      </c>
      <c r="F357" s="227" t="s">
        <v>603</v>
      </c>
      <c r="G357" s="224"/>
      <c r="H357" s="228">
        <v>0</v>
      </c>
      <c r="I357" s="229"/>
      <c r="J357" s="224"/>
      <c r="K357" s="224"/>
      <c r="L357" s="230"/>
      <c r="M357" s="231"/>
      <c r="N357" s="232"/>
      <c r="O357" s="232"/>
      <c r="P357" s="232"/>
      <c r="Q357" s="232"/>
      <c r="R357" s="232"/>
      <c r="S357" s="232"/>
      <c r="T357" s="23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4" t="s">
        <v>226</v>
      </c>
      <c r="AU357" s="234" t="s">
        <v>89</v>
      </c>
      <c r="AV357" s="13" t="s">
        <v>84</v>
      </c>
      <c r="AW357" s="13" t="s">
        <v>35</v>
      </c>
      <c r="AX357" s="13" t="s">
        <v>74</v>
      </c>
      <c r="AY357" s="234" t="s">
        <v>216</v>
      </c>
    </row>
    <row r="358" s="16" customFormat="1">
      <c r="A358" s="16"/>
      <c r="B358" s="267"/>
      <c r="C358" s="268"/>
      <c r="D358" s="225" t="s">
        <v>226</v>
      </c>
      <c r="E358" s="269" t="s">
        <v>19</v>
      </c>
      <c r="F358" s="270" t="s">
        <v>563</v>
      </c>
      <c r="G358" s="268"/>
      <c r="H358" s="271">
        <v>0</v>
      </c>
      <c r="I358" s="272"/>
      <c r="J358" s="268"/>
      <c r="K358" s="268"/>
      <c r="L358" s="273"/>
      <c r="M358" s="274"/>
      <c r="N358" s="275"/>
      <c r="O358" s="275"/>
      <c r="P358" s="275"/>
      <c r="Q358" s="275"/>
      <c r="R358" s="275"/>
      <c r="S358" s="275"/>
      <c r="T358" s="27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T358" s="277" t="s">
        <v>226</v>
      </c>
      <c r="AU358" s="277" t="s">
        <v>89</v>
      </c>
      <c r="AV358" s="16" t="s">
        <v>89</v>
      </c>
      <c r="AW358" s="16" t="s">
        <v>35</v>
      </c>
      <c r="AX358" s="16" t="s">
        <v>74</v>
      </c>
      <c r="AY358" s="277" t="s">
        <v>216</v>
      </c>
    </row>
    <row r="359" s="14" customFormat="1">
      <c r="A359" s="14"/>
      <c r="B359" s="235"/>
      <c r="C359" s="236"/>
      <c r="D359" s="225" t="s">
        <v>226</v>
      </c>
      <c r="E359" s="237" t="s">
        <v>19</v>
      </c>
      <c r="F359" s="238" t="s">
        <v>530</v>
      </c>
      <c r="G359" s="236"/>
      <c r="H359" s="237" t="s">
        <v>19</v>
      </c>
      <c r="I359" s="239"/>
      <c r="J359" s="236"/>
      <c r="K359" s="236"/>
      <c r="L359" s="240"/>
      <c r="M359" s="241"/>
      <c r="N359" s="242"/>
      <c r="O359" s="242"/>
      <c r="P359" s="242"/>
      <c r="Q359" s="242"/>
      <c r="R359" s="242"/>
      <c r="S359" s="242"/>
      <c r="T359" s="243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4" t="s">
        <v>226</v>
      </c>
      <c r="AU359" s="244" t="s">
        <v>89</v>
      </c>
      <c r="AV359" s="14" t="s">
        <v>82</v>
      </c>
      <c r="AW359" s="14" t="s">
        <v>35</v>
      </c>
      <c r="AX359" s="14" t="s">
        <v>74</v>
      </c>
      <c r="AY359" s="244" t="s">
        <v>216</v>
      </c>
    </row>
    <row r="360" s="13" customFormat="1">
      <c r="A360" s="13"/>
      <c r="B360" s="223"/>
      <c r="C360" s="224"/>
      <c r="D360" s="225" t="s">
        <v>226</v>
      </c>
      <c r="E360" s="226" t="s">
        <v>19</v>
      </c>
      <c r="F360" s="227" t="s">
        <v>604</v>
      </c>
      <c r="G360" s="224"/>
      <c r="H360" s="228">
        <v>4.7999999999999998</v>
      </c>
      <c r="I360" s="229"/>
      <c r="J360" s="224"/>
      <c r="K360" s="224"/>
      <c r="L360" s="230"/>
      <c r="M360" s="231"/>
      <c r="N360" s="232"/>
      <c r="O360" s="232"/>
      <c r="P360" s="232"/>
      <c r="Q360" s="232"/>
      <c r="R360" s="232"/>
      <c r="S360" s="232"/>
      <c r="T360" s="23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4" t="s">
        <v>226</v>
      </c>
      <c r="AU360" s="234" t="s">
        <v>89</v>
      </c>
      <c r="AV360" s="13" t="s">
        <v>84</v>
      </c>
      <c r="AW360" s="13" t="s">
        <v>35</v>
      </c>
      <c r="AX360" s="13" t="s">
        <v>74</v>
      </c>
      <c r="AY360" s="234" t="s">
        <v>216</v>
      </c>
    </row>
    <row r="361" s="16" customFormat="1">
      <c r="A361" s="16"/>
      <c r="B361" s="267"/>
      <c r="C361" s="268"/>
      <c r="D361" s="225" t="s">
        <v>226</v>
      </c>
      <c r="E361" s="269" t="s">
        <v>19</v>
      </c>
      <c r="F361" s="270" t="s">
        <v>563</v>
      </c>
      <c r="G361" s="268"/>
      <c r="H361" s="271">
        <v>4.7999999999999998</v>
      </c>
      <c r="I361" s="272"/>
      <c r="J361" s="268"/>
      <c r="K361" s="268"/>
      <c r="L361" s="273"/>
      <c r="M361" s="274"/>
      <c r="N361" s="275"/>
      <c r="O361" s="275"/>
      <c r="P361" s="275"/>
      <c r="Q361" s="275"/>
      <c r="R361" s="275"/>
      <c r="S361" s="275"/>
      <c r="T361" s="27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T361" s="277" t="s">
        <v>226</v>
      </c>
      <c r="AU361" s="277" t="s">
        <v>89</v>
      </c>
      <c r="AV361" s="16" t="s">
        <v>89</v>
      </c>
      <c r="AW361" s="16" t="s">
        <v>35</v>
      </c>
      <c r="AX361" s="16" t="s">
        <v>74</v>
      </c>
      <c r="AY361" s="277" t="s">
        <v>216</v>
      </c>
    </row>
    <row r="362" s="14" customFormat="1">
      <c r="A362" s="14"/>
      <c r="B362" s="235"/>
      <c r="C362" s="236"/>
      <c r="D362" s="225" t="s">
        <v>226</v>
      </c>
      <c r="E362" s="237" t="s">
        <v>19</v>
      </c>
      <c r="F362" s="238" t="s">
        <v>532</v>
      </c>
      <c r="G362" s="236"/>
      <c r="H362" s="237" t="s">
        <v>19</v>
      </c>
      <c r="I362" s="239"/>
      <c r="J362" s="236"/>
      <c r="K362" s="236"/>
      <c r="L362" s="240"/>
      <c r="M362" s="241"/>
      <c r="N362" s="242"/>
      <c r="O362" s="242"/>
      <c r="P362" s="242"/>
      <c r="Q362" s="242"/>
      <c r="R362" s="242"/>
      <c r="S362" s="242"/>
      <c r="T362" s="243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4" t="s">
        <v>226</v>
      </c>
      <c r="AU362" s="244" t="s">
        <v>89</v>
      </c>
      <c r="AV362" s="14" t="s">
        <v>82</v>
      </c>
      <c r="AW362" s="14" t="s">
        <v>35</v>
      </c>
      <c r="AX362" s="14" t="s">
        <v>74</v>
      </c>
      <c r="AY362" s="244" t="s">
        <v>216</v>
      </c>
    </row>
    <row r="363" s="13" customFormat="1">
      <c r="A363" s="13"/>
      <c r="B363" s="223"/>
      <c r="C363" s="224"/>
      <c r="D363" s="225" t="s">
        <v>226</v>
      </c>
      <c r="E363" s="226" t="s">
        <v>19</v>
      </c>
      <c r="F363" s="227" t="s">
        <v>605</v>
      </c>
      <c r="G363" s="224"/>
      <c r="H363" s="228">
        <v>4.2999999999999998</v>
      </c>
      <c r="I363" s="229"/>
      <c r="J363" s="224"/>
      <c r="K363" s="224"/>
      <c r="L363" s="230"/>
      <c r="M363" s="231"/>
      <c r="N363" s="232"/>
      <c r="O363" s="232"/>
      <c r="P363" s="232"/>
      <c r="Q363" s="232"/>
      <c r="R363" s="232"/>
      <c r="S363" s="232"/>
      <c r="T363" s="23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4" t="s">
        <v>226</v>
      </c>
      <c r="AU363" s="234" t="s">
        <v>89</v>
      </c>
      <c r="AV363" s="13" t="s">
        <v>84</v>
      </c>
      <c r="AW363" s="13" t="s">
        <v>35</v>
      </c>
      <c r="AX363" s="13" t="s">
        <v>74</v>
      </c>
      <c r="AY363" s="234" t="s">
        <v>216</v>
      </c>
    </row>
    <row r="364" s="13" customFormat="1">
      <c r="A364" s="13"/>
      <c r="B364" s="223"/>
      <c r="C364" s="224"/>
      <c r="D364" s="225" t="s">
        <v>226</v>
      </c>
      <c r="E364" s="226" t="s">
        <v>19</v>
      </c>
      <c r="F364" s="227" t="s">
        <v>606</v>
      </c>
      <c r="G364" s="224"/>
      <c r="H364" s="228">
        <v>2.3100000000000001</v>
      </c>
      <c r="I364" s="229"/>
      <c r="J364" s="224"/>
      <c r="K364" s="224"/>
      <c r="L364" s="230"/>
      <c r="M364" s="231"/>
      <c r="N364" s="232"/>
      <c r="O364" s="232"/>
      <c r="P364" s="232"/>
      <c r="Q364" s="232"/>
      <c r="R364" s="232"/>
      <c r="S364" s="232"/>
      <c r="T364" s="23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4" t="s">
        <v>226</v>
      </c>
      <c r="AU364" s="234" t="s">
        <v>89</v>
      </c>
      <c r="AV364" s="13" t="s">
        <v>84</v>
      </c>
      <c r="AW364" s="13" t="s">
        <v>35</v>
      </c>
      <c r="AX364" s="13" t="s">
        <v>74</v>
      </c>
      <c r="AY364" s="234" t="s">
        <v>216</v>
      </c>
    </row>
    <row r="365" s="13" customFormat="1">
      <c r="A365" s="13"/>
      <c r="B365" s="223"/>
      <c r="C365" s="224"/>
      <c r="D365" s="225" t="s">
        <v>226</v>
      </c>
      <c r="E365" s="226" t="s">
        <v>19</v>
      </c>
      <c r="F365" s="227" t="s">
        <v>607</v>
      </c>
      <c r="G365" s="224"/>
      <c r="H365" s="228">
        <v>16.699999999999999</v>
      </c>
      <c r="I365" s="229"/>
      <c r="J365" s="224"/>
      <c r="K365" s="224"/>
      <c r="L365" s="230"/>
      <c r="M365" s="231"/>
      <c r="N365" s="232"/>
      <c r="O365" s="232"/>
      <c r="P365" s="232"/>
      <c r="Q365" s="232"/>
      <c r="R365" s="232"/>
      <c r="S365" s="232"/>
      <c r="T365" s="23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4" t="s">
        <v>226</v>
      </c>
      <c r="AU365" s="234" t="s">
        <v>89</v>
      </c>
      <c r="AV365" s="13" t="s">
        <v>84</v>
      </c>
      <c r="AW365" s="13" t="s">
        <v>35</v>
      </c>
      <c r="AX365" s="13" t="s">
        <v>74</v>
      </c>
      <c r="AY365" s="234" t="s">
        <v>216</v>
      </c>
    </row>
    <row r="366" s="13" customFormat="1">
      <c r="A366" s="13"/>
      <c r="B366" s="223"/>
      <c r="C366" s="224"/>
      <c r="D366" s="225" t="s">
        <v>226</v>
      </c>
      <c r="E366" s="226" t="s">
        <v>19</v>
      </c>
      <c r="F366" s="227" t="s">
        <v>608</v>
      </c>
      <c r="G366" s="224"/>
      <c r="H366" s="228">
        <v>15.5</v>
      </c>
      <c r="I366" s="229"/>
      <c r="J366" s="224"/>
      <c r="K366" s="224"/>
      <c r="L366" s="230"/>
      <c r="M366" s="231"/>
      <c r="N366" s="232"/>
      <c r="O366" s="232"/>
      <c r="P366" s="232"/>
      <c r="Q366" s="232"/>
      <c r="R366" s="232"/>
      <c r="S366" s="232"/>
      <c r="T366" s="23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4" t="s">
        <v>226</v>
      </c>
      <c r="AU366" s="234" t="s">
        <v>89</v>
      </c>
      <c r="AV366" s="13" t="s">
        <v>84</v>
      </c>
      <c r="AW366" s="13" t="s">
        <v>35</v>
      </c>
      <c r="AX366" s="13" t="s">
        <v>74</v>
      </c>
      <c r="AY366" s="234" t="s">
        <v>216</v>
      </c>
    </row>
    <row r="367" s="16" customFormat="1">
      <c r="A367" s="16"/>
      <c r="B367" s="267"/>
      <c r="C367" s="268"/>
      <c r="D367" s="225" t="s">
        <v>226</v>
      </c>
      <c r="E367" s="269" t="s">
        <v>19</v>
      </c>
      <c r="F367" s="270" t="s">
        <v>563</v>
      </c>
      <c r="G367" s="268"/>
      <c r="H367" s="271">
        <v>38.810000000000002</v>
      </c>
      <c r="I367" s="272"/>
      <c r="J367" s="268"/>
      <c r="K367" s="268"/>
      <c r="L367" s="273"/>
      <c r="M367" s="274"/>
      <c r="N367" s="275"/>
      <c r="O367" s="275"/>
      <c r="P367" s="275"/>
      <c r="Q367" s="275"/>
      <c r="R367" s="275"/>
      <c r="S367" s="275"/>
      <c r="T367" s="27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T367" s="277" t="s">
        <v>226</v>
      </c>
      <c r="AU367" s="277" t="s">
        <v>89</v>
      </c>
      <c r="AV367" s="16" t="s">
        <v>89</v>
      </c>
      <c r="AW367" s="16" t="s">
        <v>35</v>
      </c>
      <c r="AX367" s="16" t="s">
        <v>74</v>
      </c>
      <c r="AY367" s="277" t="s">
        <v>216</v>
      </c>
    </row>
    <row r="368" s="14" customFormat="1">
      <c r="A368" s="14"/>
      <c r="B368" s="235"/>
      <c r="C368" s="236"/>
      <c r="D368" s="225" t="s">
        <v>226</v>
      </c>
      <c r="E368" s="237" t="s">
        <v>19</v>
      </c>
      <c r="F368" s="238" t="s">
        <v>534</v>
      </c>
      <c r="G368" s="236"/>
      <c r="H368" s="237" t="s">
        <v>19</v>
      </c>
      <c r="I368" s="239"/>
      <c r="J368" s="236"/>
      <c r="K368" s="236"/>
      <c r="L368" s="240"/>
      <c r="M368" s="241"/>
      <c r="N368" s="242"/>
      <c r="O368" s="242"/>
      <c r="P368" s="242"/>
      <c r="Q368" s="242"/>
      <c r="R368" s="242"/>
      <c r="S368" s="242"/>
      <c r="T368" s="243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4" t="s">
        <v>226</v>
      </c>
      <c r="AU368" s="244" t="s">
        <v>89</v>
      </c>
      <c r="AV368" s="14" t="s">
        <v>82</v>
      </c>
      <c r="AW368" s="14" t="s">
        <v>35</v>
      </c>
      <c r="AX368" s="14" t="s">
        <v>74</v>
      </c>
      <c r="AY368" s="244" t="s">
        <v>216</v>
      </c>
    </row>
    <row r="369" s="13" customFormat="1">
      <c r="A369" s="13"/>
      <c r="B369" s="223"/>
      <c r="C369" s="224"/>
      <c r="D369" s="225" t="s">
        <v>226</v>
      </c>
      <c r="E369" s="226" t="s">
        <v>19</v>
      </c>
      <c r="F369" s="227" t="s">
        <v>609</v>
      </c>
      <c r="G369" s="224"/>
      <c r="H369" s="228">
        <v>8.4299999999999997</v>
      </c>
      <c r="I369" s="229"/>
      <c r="J369" s="224"/>
      <c r="K369" s="224"/>
      <c r="L369" s="230"/>
      <c r="M369" s="231"/>
      <c r="N369" s="232"/>
      <c r="O369" s="232"/>
      <c r="P369" s="232"/>
      <c r="Q369" s="232"/>
      <c r="R369" s="232"/>
      <c r="S369" s="232"/>
      <c r="T369" s="23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4" t="s">
        <v>226</v>
      </c>
      <c r="AU369" s="234" t="s">
        <v>89</v>
      </c>
      <c r="AV369" s="13" t="s">
        <v>84</v>
      </c>
      <c r="AW369" s="13" t="s">
        <v>35</v>
      </c>
      <c r="AX369" s="13" t="s">
        <v>74</v>
      </c>
      <c r="AY369" s="234" t="s">
        <v>216</v>
      </c>
    </row>
    <row r="370" s="13" customFormat="1">
      <c r="A370" s="13"/>
      <c r="B370" s="223"/>
      <c r="C370" s="224"/>
      <c r="D370" s="225" t="s">
        <v>226</v>
      </c>
      <c r="E370" s="226" t="s">
        <v>19</v>
      </c>
      <c r="F370" s="227" t="s">
        <v>610</v>
      </c>
      <c r="G370" s="224"/>
      <c r="H370" s="228">
        <v>67.049999999999997</v>
      </c>
      <c r="I370" s="229"/>
      <c r="J370" s="224"/>
      <c r="K370" s="224"/>
      <c r="L370" s="230"/>
      <c r="M370" s="231"/>
      <c r="N370" s="232"/>
      <c r="O370" s="232"/>
      <c r="P370" s="232"/>
      <c r="Q370" s="232"/>
      <c r="R370" s="232"/>
      <c r="S370" s="232"/>
      <c r="T370" s="23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4" t="s">
        <v>226</v>
      </c>
      <c r="AU370" s="234" t="s">
        <v>89</v>
      </c>
      <c r="AV370" s="13" t="s">
        <v>84</v>
      </c>
      <c r="AW370" s="13" t="s">
        <v>35</v>
      </c>
      <c r="AX370" s="13" t="s">
        <v>74</v>
      </c>
      <c r="AY370" s="234" t="s">
        <v>216</v>
      </c>
    </row>
    <row r="371" s="13" customFormat="1">
      <c r="A371" s="13"/>
      <c r="B371" s="223"/>
      <c r="C371" s="224"/>
      <c r="D371" s="225" t="s">
        <v>226</v>
      </c>
      <c r="E371" s="226" t="s">
        <v>19</v>
      </c>
      <c r="F371" s="227" t="s">
        <v>611</v>
      </c>
      <c r="G371" s="224"/>
      <c r="H371" s="228">
        <v>4.1799999999999997</v>
      </c>
      <c r="I371" s="229"/>
      <c r="J371" s="224"/>
      <c r="K371" s="224"/>
      <c r="L371" s="230"/>
      <c r="M371" s="231"/>
      <c r="N371" s="232"/>
      <c r="O371" s="232"/>
      <c r="P371" s="232"/>
      <c r="Q371" s="232"/>
      <c r="R371" s="232"/>
      <c r="S371" s="232"/>
      <c r="T371" s="23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4" t="s">
        <v>226</v>
      </c>
      <c r="AU371" s="234" t="s">
        <v>89</v>
      </c>
      <c r="AV371" s="13" t="s">
        <v>84</v>
      </c>
      <c r="AW371" s="13" t="s">
        <v>35</v>
      </c>
      <c r="AX371" s="13" t="s">
        <v>74</v>
      </c>
      <c r="AY371" s="234" t="s">
        <v>216</v>
      </c>
    </row>
    <row r="372" s="16" customFormat="1">
      <c r="A372" s="16"/>
      <c r="B372" s="267"/>
      <c r="C372" s="268"/>
      <c r="D372" s="225" t="s">
        <v>226</v>
      </c>
      <c r="E372" s="269" t="s">
        <v>19</v>
      </c>
      <c r="F372" s="270" t="s">
        <v>563</v>
      </c>
      <c r="G372" s="268"/>
      <c r="H372" s="271">
        <v>79.659999999999997</v>
      </c>
      <c r="I372" s="272"/>
      <c r="J372" s="268"/>
      <c r="K372" s="268"/>
      <c r="L372" s="273"/>
      <c r="M372" s="274"/>
      <c r="N372" s="275"/>
      <c r="O372" s="275"/>
      <c r="P372" s="275"/>
      <c r="Q372" s="275"/>
      <c r="R372" s="275"/>
      <c r="S372" s="275"/>
      <c r="T372" s="27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T372" s="277" t="s">
        <v>226</v>
      </c>
      <c r="AU372" s="277" t="s">
        <v>89</v>
      </c>
      <c r="AV372" s="16" t="s">
        <v>89</v>
      </c>
      <c r="AW372" s="16" t="s">
        <v>35</v>
      </c>
      <c r="AX372" s="16" t="s">
        <v>74</v>
      </c>
      <c r="AY372" s="277" t="s">
        <v>216</v>
      </c>
    </row>
    <row r="373" s="13" customFormat="1">
      <c r="A373" s="13"/>
      <c r="B373" s="223"/>
      <c r="C373" s="224"/>
      <c r="D373" s="225" t="s">
        <v>226</v>
      </c>
      <c r="E373" s="226" t="s">
        <v>19</v>
      </c>
      <c r="F373" s="227" t="s">
        <v>612</v>
      </c>
      <c r="G373" s="224"/>
      <c r="H373" s="228">
        <v>0</v>
      </c>
      <c r="I373" s="229"/>
      <c r="J373" s="224"/>
      <c r="K373" s="224"/>
      <c r="L373" s="230"/>
      <c r="M373" s="231"/>
      <c r="N373" s="232"/>
      <c r="O373" s="232"/>
      <c r="P373" s="232"/>
      <c r="Q373" s="232"/>
      <c r="R373" s="232"/>
      <c r="S373" s="232"/>
      <c r="T373" s="23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4" t="s">
        <v>226</v>
      </c>
      <c r="AU373" s="234" t="s">
        <v>89</v>
      </c>
      <c r="AV373" s="13" t="s">
        <v>84</v>
      </c>
      <c r="AW373" s="13" t="s">
        <v>35</v>
      </c>
      <c r="AX373" s="13" t="s">
        <v>74</v>
      </c>
      <c r="AY373" s="234" t="s">
        <v>216</v>
      </c>
    </row>
    <row r="374" s="14" customFormat="1">
      <c r="A374" s="14"/>
      <c r="B374" s="235"/>
      <c r="C374" s="236"/>
      <c r="D374" s="225" t="s">
        <v>226</v>
      </c>
      <c r="E374" s="237" t="s">
        <v>19</v>
      </c>
      <c r="F374" s="238" t="s">
        <v>613</v>
      </c>
      <c r="G374" s="236"/>
      <c r="H374" s="237" t="s">
        <v>19</v>
      </c>
      <c r="I374" s="239"/>
      <c r="J374" s="236"/>
      <c r="K374" s="236"/>
      <c r="L374" s="240"/>
      <c r="M374" s="241"/>
      <c r="N374" s="242"/>
      <c r="O374" s="242"/>
      <c r="P374" s="242"/>
      <c r="Q374" s="242"/>
      <c r="R374" s="242"/>
      <c r="S374" s="242"/>
      <c r="T374" s="243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4" t="s">
        <v>226</v>
      </c>
      <c r="AU374" s="244" t="s">
        <v>89</v>
      </c>
      <c r="AV374" s="14" t="s">
        <v>82</v>
      </c>
      <c r="AW374" s="14" t="s">
        <v>35</v>
      </c>
      <c r="AX374" s="14" t="s">
        <v>74</v>
      </c>
      <c r="AY374" s="244" t="s">
        <v>216</v>
      </c>
    </row>
    <row r="375" s="13" customFormat="1">
      <c r="A375" s="13"/>
      <c r="B375" s="223"/>
      <c r="C375" s="224"/>
      <c r="D375" s="225" t="s">
        <v>226</v>
      </c>
      <c r="E375" s="226" t="s">
        <v>19</v>
      </c>
      <c r="F375" s="227" t="s">
        <v>614</v>
      </c>
      <c r="G375" s="224"/>
      <c r="H375" s="228">
        <v>3.4900000000000002</v>
      </c>
      <c r="I375" s="229"/>
      <c r="J375" s="224"/>
      <c r="K375" s="224"/>
      <c r="L375" s="230"/>
      <c r="M375" s="231"/>
      <c r="N375" s="232"/>
      <c r="O375" s="232"/>
      <c r="P375" s="232"/>
      <c r="Q375" s="232"/>
      <c r="R375" s="232"/>
      <c r="S375" s="232"/>
      <c r="T375" s="23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4" t="s">
        <v>226</v>
      </c>
      <c r="AU375" s="234" t="s">
        <v>89</v>
      </c>
      <c r="AV375" s="13" t="s">
        <v>84</v>
      </c>
      <c r="AW375" s="13" t="s">
        <v>35</v>
      </c>
      <c r="AX375" s="13" t="s">
        <v>74</v>
      </c>
      <c r="AY375" s="234" t="s">
        <v>216</v>
      </c>
    </row>
    <row r="376" s="13" customFormat="1">
      <c r="A376" s="13"/>
      <c r="B376" s="223"/>
      <c r="C376" s="224"/>
      <c r="D376" s="225" t="s">
        <v>226</v>
      </c>
      <c r="E376" s="226" t="s">
        <v>19</v>
      </c>
      <c r="F376" s="227" t="s">
        <v>615</v>
      </c>
      <c r="G376" s="224"/>
      <c r="H376" s="228">
        <v>6.0499999999999998</v>
      </c>
      <c r="I376" s="229"/>
      <c r="J376" s="224"/>
      <c r="K376" s="224"/>
      <c r="L376" s="230"/>
      <c r="M376" s="231"/>
      <c r="N376" s="232"/>
      <c r="O376" s="232"/>
      <c r="P376" s="232"/>
      <c r="Q376" s="232"/>
      <c r="R376" s="232"/>
      <c r="S376" s="232"/>
      <c r="T376" s="23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4" t="s">
        <v>226</v>
      </c>
      <c r="AU376" s="234" t="s">
        <v>89</v>
      </c>
      <c r="AV376" s="13" t="s">
        <v>84</v>
      </c>
      <c r="AW376" s="13" t="s">
        <v>35</v>
      </c>
      <c r="AX376" s="13" t="s">
        <v>74</v>
      </c>
      <c r="AY376" s="234" t="s">
        <v>216</v>
      </c>
    </row>
    <row r="377" s="13" customFormat="1">
      <c r="A377" s="13"/>
      <c r="B377" s="223"/>
      <c r="C377" s="224"/>
      <c r="D377" s="225" t="s">
        <v>226</v>
      </c>
      <c r="E377" s="226" t="s">
        <v>19</v>
      </c>
      <c r="F377" s="227" t="s">
        <v>616</v>
      </c>
      <c r="G377" s="224"/>
      <c r="H377" s="228">
        <v>25.199999999999999</v>
      </c>
      <c r="I377" s="229"/>
      <c r="J377" s="224"/>
      <c r="K377" s="224"/>
      <c r="L377" s="230"/>
      <c r="M377" s="231"/>
      <c r="N377" s="232"/>
      <c r="O377" s="232"/>
      <c r="P377" s="232"/>
      <c r="Q377" s="232"/>
      <c r="R377" s="232"/>
      <c r="S377" s="232"/>
      <c r="T377" s="23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4" t="s">
        <v>226</v>
      </c>
      <c r="AU377" s="234" t="s">
        <v>89</v>
      </c>
      <c r="AV377" s="13" t="s">
        <v>84</v>
      </c>
      <c r="AW377" s="13" t="s">
        <v>35</v>
      </c>
      <c r="AX377" s="13" t="s">
        <v>74</v>
      </c>
      <c r="AY377" s="234" t="s">
        <v>216</v>
      </c>
    </row>
    <row r="378" s="13" customFormat="1">
      <c r="A378" s="13"/>
      <c r="B378" s="223"/>
      <c r="C378" s="224"/>
      <c r="D378" s="225" t="s">
        <v>226</v>
      </c>
      <c r="E378" s="226" t="s">
        <v>19</v>
      </c>
      <c r="F378" s="227" t="s">
        <v>617</v>
      </c>
      <c r="G378" s="224"/>
      <c r="H378" s="228">
        <v>14.9</v>
      </c>
      <c r="I378" s="229"/>
      <c r="J378" s="224"/>
      <c r="K378" s="224"/>
      <c r="L378" s="230"/>
      <c r="M378" s="231"/>
      <c r="N378" s="232"/>
      <c r="O378" s="232"/>
      <c r="P378" s="232"/>
      <c r="Q378" s="232"/>
      <c r="R378" s="232"/>
      <c r="S378" s="232"/>
      <c r="T378" s="23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4" t="s">
        <v>226</v>
      </c>
      <c r="AU378" s="234" t="s">
        <v>89</v>
      </c>
      <c r="AV378" s="13" t="s">
        <v>84</v>
      </c>
      <c r="AW378" s="13" t="s">
        <v>35</v>
      </c>
      <c r="AX378" s="13" t="s">
        <v>74</v>
      </c>
      <c r="AY378" s="234" t="s">
        <v>216</v>
      </c>
    </row>
    <row r="379" s="16" customFormat="1">
      <c r="A379" s="16"/>
      <c r="B379" s="267"/>
      <c r="C379" s="268"/>
      <c r="D379" s="225" t="s">
        <v>226</v>
      </c>
      <c r="E379" s="269" t="s">
        <v>19</v>
      </c>
      <c r="F379" s="270" t="s">
        <v>563</v>
      </c>
      <c r="G379" s="268"/>
      <c r="H379" s="271">
        <v>49.640000000000001</v>
      </c>
      <c r="I379" s="272"/>
      <c r="J379" s="268"/>
      <c r="K379" s="268"/>
      <c r="L379" s="273"/>
      <c r="M379" s="274"/>
      <c r="N379" s="275"/>
      <c r="O379" s="275"/>
      <c r="P379" s="275"/>
      <c r="Q379" s="275"/>
      <c r="R379" s="275"/>
      <c r="S379" s="275"/>
      <c r="T379" s="27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T379" s="277" t="s">
        <v>226</v>
      </c>
      <c r="AU379" s="277" t="s">
        <v>89</v>
      </c>
      <c r="AV379" s="16" t="s">
        <v>89</v>
      </c>
      <c r="AW379" s="16" t="s">
        <v>35</v>
      </c>
      <c r="AX379" s="16" t="s">
        <v>74</v>
      </c>
      <c r="AY379" s="277" t="s">
        <v>216</v>
      </c>
    </row>
    <row r="380" s="14" customFormat="1">
      <c r="A380" s="14"/>
      <c r="B380" s="235"/>
      <c r="C380" s="236"/>
      <c r="D380" s="225" t="s">
        <v>226</v>
      </c>
      <c r="E380" s="237" t="s">
        <v>19</v>
      </c>
      <c r="F380" s="238" t="s">
        <v>618</v>
      </c>
      <c r="G380" s="236"/>
      <c r="H380" s="237" t="s">
        <v>19</v>
      </c>
      <c r="I380" s="239"/>
      <c r="J380" s="236"/>
      <c r="K380" s="236"/>
      <c r="L380" s="240"/>
      <c r="M380" s="241"/>
      <c r="N380" s="242"/>
      <c r="O380" s="242"/>
      <c r="P380" s="242"/>
      <c r="Q380" s="242"/>
      <c r="R380" s="242"/>
      <c r="S380" s="242"/>
      <c r="T380" s="243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4" t="s">
        <v>226</v>
      </c>
      <c r="AU380" s="244" t="s">
        <v>89</v>
      </c>
      <c r="AV380" s="14" t="s">
        <v>82</v>
      </c>
      <c r="AW380" s="14" t="s">
        <v>35</v>
      </c>
      <c r="AX380" s="14" t="s">
        <v>74</v>
      </c>
      <c r="AY380" s="244" t="s">
        <v>216</v>
      </c>
    </row>
    <row r="381" s="13" customFormat="1">
      <c r="A381" s="13"/>
      <c r="B381" s="223"/>
      <c r="C381" s="224"/>
      <c r="D381" s="225" t="s">
        <v>226</v>
      </c>
      <c r="E381" s="226" t="s">
        <v>19</v>
      </c>
      <c r="F381" s="227" t="s">
        <v>619</v>
      </c>
      <c r="G381" s="224"/>
      <c r="H381" s="228">
        <v>7.9000000000000004</v>
      </c>
      <c r="I381" s="229"/>
      <c r="J381" s="224"/>
      <c r="K381" s="224"/>
      <c r="L381" s="230"/>
      <c r="M381" s="231"/>
      <c r="N381" s="232"/>
      <c r="O381" s="232"/>
      <c r="P381" s="232"/>
      <c r="Q381" s="232"/>
      <c r="R381" s="232"/>
      <c r="S381" s="232"/>
      <c r="T381" s="23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4" t="s">
        <v>226</v>
      </c>
      <c r="AU381" s="234" t="s">
        <v>89</v>
      </c>
      <c r="AV381" s="13" t="s">
        <v>84</v>
      </c>
      <c r="AW381" s="13" t="s">
        <v>35</v>
      </c>
      <c r="AX381" s="13" t="s">
        <v>74</v>
      </c>
      <c r="AY381" s="234" t="s">
        <v>216</v>
      </c>
    </row>
    <row r="382" s="13" customFormat="1">
      <c r="A382" s="13"/>
      <c r="B382" s="223"/>
      <c r="C382" s="224"/>
      <c r="D382" s="225" t="s">
        <v>226</v>
      </c>
      <c r="E382" s="226" t="s">
        <v>19</v>
      </c>
      <c r="F382" s="227" t="s">
        <v>620</v>
      </c>
      <c r="G382" s="224"/>
      <c r="H382" s="228">
        <v>5.5</v>
      </c>
      <c r="I382" s="229"/>
      <c r="J382" s="224"/>
      <c r="K382" s="224"/>
      <c r="L382" s="230"/>
      <c r="M382" s="231"/>
      <c r="N382" s="232"/>
      <c r="O382" s="232"/>
      <c r="P382" s="232"/>
      <c r="Q382" s="232"/>
      <c r="R382" s="232"/>
      <c r="S382" s="232"/>
      <c r="T382" s="23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4" t="s">
        <v>226</v>
      </c>
      <c r="AU382" s="234" t="s">
        <v>89</v>
      </c>
      <c r="AV382" s="13" t="s">
        <v>84</v>
      </c>
      <c r="AW382" s="13" t="s">
        <v>35</v>
      </c>
      <c r="AX382" s="13" t="s">
        <v>74</v>
      </c>
      <c r="AY382" s="234" t="s">
        <v>216</v>
      </c>
    </row>
    <row r="383" s="13" customFormat="1">
      <c r="A383" s="13"/>
      <c r="B383" s="223"/>
      <c r="C383" s="224"/>
      <c r="D383" s="225" t="s">
        <v>226</v>
      </c>
      <c r="E383" s="226" t="s">
        <v>19</v>
      </c>
      <c r="F383" s="227" t="s">
        <v>621</v>
      </c>
      <c r="G383" s="224"/>
      <c r="H383" s="228">
        <v>8.4000000000000004</v>
      </c>
      <c r="I383" s="229"/>
      <c r="J383" s="224"/>
      <c r="K383" s="224"/>
      <c r="L383" s="230"/>
      <c r="M383" s="231"/>
      <c r="N383" s="232"/>
      <c r="O383" s="232"/>
      <c r="P383" s="232"/>
      <c r="Q383" s="232"/>
      <c r="R383" s="232"/>
      <c r="S383" s="232"/>
      <c r="T383" s="23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4" t="s">
        <v>226</v>
      </c>
      <c r="AU383" s="234" t="s">
        <v>89</v>
      </c>
      <c r="AV383" s="13" t="s">
        <v>84</v>
      </c>
      <c r="AW383" s="13" t="s">
        <v>35</v>
      </c>
      <c r="AX383" s="13" t="s">
        <v>74</v>
      </c>
      <c r="AY383" s="234" t="s">
        <v>216</v>
      </c>
    </row>
    <row r="384" s="13" customFormat="1">
      <c r="A384" s="13"/>
      <c r="B384" s="223"/>
      <c r="C384" s="224"/>
      <c r="D384" s="225" t="s">
        <v>226</v>
      </c>
      <c r="E384" s="226" t="s">
        <v>19</v>
      </c>
      <c r="F384" s="227" t="s">
        <v>622</v>
      </c>
      <c r="G384" s="224"/>
      <c r="H384" s="228">
        <v>7.9500000000000002</v>
      </c>
      <c r="I384" s="229"/>
      <c r="J384" s="224"/>
      <c r="K384" s="224"/>
      <c r="L384" s="230"/>
      <c r="M384" s="231"/>
      <c r="N384" s="232"/>
      <c r="O384" s="232"/>
      <c r="P384" s="232"/>
      <c r="Q384" s="232"/>
      <c r="R384" s="232"/>
      <c r="S384" s="232"/>
      <c r="T384" s="23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4" t="s">
        <v>226</v>
      </c>
      <c r="AU384" s="234" t="s">
        <v>89</v>
      </c>
      <c r="AV384" s="13" t="s">
        <v>84</v>
      </c>
      <c r="AW384" s="13" t="s">
        <v>35</v>
      </c>
      <c r="AX384" s="13" t="s">
        <v>74</v>
      </c>
      <c r="AY384" s="234" t="s">
        <v>216</v>
      </c>
    </row>
    <row r="385" s="13" customFormat="1">
      <c r="A385" s="13"/>
      <c r="B385" s="223"/>
      <c r="C385" s="224"/>
      <c r="D385" s="225" t="s">
        <v>226</v>
      </c>
      <c r="E385" s="226" t="s">
        <v>19</v>
      </c>
      <c r="F385" s="227" t="s">
        <v>623</v>
      </c>
      <c r="G385" s="224"/>
      <c r="H385" s="228">
        <v>8.3000000000000007</v>
      </c>
      <c r="I385" s="229"/>
      <c r="J385" s="224"/>
      <c r="K385" s="224"/>
      <c r="L385" s="230"/>
      <c r="M385" s="231"/>
      <c r="N385" s="232"/>
      <c r="O385" s="232"/>
      <c r="P385" s="232"/>
      <c r="Q385" s="232"/>
      <c r="R385" s="232"/>
      <c r="S385" s="232"/>
      <c r="T385" s="23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4" t="s">
        <v>226</v>
      </c>
      <c r="AU385" s="234" t="s">
        <v>89</v>
      </c>
      <c r="AV385" s="13" t="s">
        <v>84</v>
      </c>
      <c r="AW385" s="13" t="s">
        <v>35</v>
      </c>
      <c r="AX385" s="13" t="s">
        <v>74</v>
      </c>
      <c r="AY385" s="234" t="s">
        <v>216</v>
      </c>
    </row>
    <row r="386" s="13" customFormat="1">
      <c r="A386" s="13"/>
      <c r="B386" s="223"/>
      <c r="C386" s="224"/>
      <c r="D386" s="225" t="s">
        <v>226</v>
      </c>
      <c r="E386" s="226" t="s">
        <v>19</v>
      </c>
      <c r="F386" s="227" t="s">
        <v>624</v>
      </c>
      <c r="G386" s="224"/>
      <c r="H386" s="228">
        <v>16.399999999999999</v>
      </c>
      <c r="I386" s="229"/>
      <c r="J386" s="224"/>
      <c r="K386" s="224"/>
      <c r="L386" s="230"/>
      <c r="M386" s="231"/>
      <c r="N386" s="232"/>
      <c r="O386" s="232"/>
      <c r="P386" s="232"/>
      <c r="Q386" s="232"/>
      <c r="R386" s="232"/>
      <c r="S386" s="232"/>
      <c r="T386" s="23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4" t="s">
        <v>226</v>
      </c>
      <c r="AU386" s="234" t="s">
        <v>89</v>
      </c>
      <c r="AV386" s="13" t="s">
        <v>84</v>
      </c>
      <c r="AW386" s="13" t="s">
        <v>35</v>
      </c>
      <c r="AX386" s="13" t="s">
        <v>74</v>
      </c>
      <c r="AY386" s="234" t="s">
        <v>216</v>
      </c>
    </row>
    <row r="387" s="16" customFormat="1">
      <c r="A387" s="16"/>
      <c r="B387" s="267"/>
      <c r="C387" s="268"/>
      <c r="D387" s="225" t="s">
        <v>226</v>
      </c>
      <c r="E387" s="269" t="s">
        <v>19</v>
      </c>
      <c r="F387" s="270" t="s">
        <v>563</v>
      </c>
      <c r="G387" s="268"/>
      <c r="H387" s="271">
        <v>54.450000000000003</v>
      </c>
      <c r="I387" s="272"/>
      <c r="J387" s="268"/>
      <c r="K387" s="268"/>
      <c r="L387" s="273"/>
      <c r="M387" s="274"/>
      <c r="N387" s="275"/>
      <c r="O387" s="275"/>
      <c r="P387" s="275"/>
      <c r="Q387" s="275"/>
      <c r="R387" s="275"/>
      <c r="S387" s="275"/>
      <c r="T387" s="27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T387" s="277" t="s">
        <v>226</v>
      </c>
      <c r="AU387" s="277" t="s">
        <v>89</v>
      </c>
      <c r="AV387" s="16" t="s">
        <v>89</v>
      </c>
      <c r="AW387" s="16" t="s">
        <v>35</v>
      </c>
      <c r="AX387" s="16" t="s">
        <v>74</v>
      </c>
      <c r="AY387" s="277" t="s">
        <v>216</v>
      </c>
    </row>
    <row r="388" s="13" customFormat="1">
      <c r="A388" s="13"/>
      <c r="B388" s="223"/>
      <c r="C388" s="224"/>
      <c r="D388" s="225" t="s">
        <v>226</v>
      </c>
      <c r="E388" s="226" t="s">
        <v>19</v>
      </c>
      <c r="F388" s="227" t="s">
        <v>625</v>
      </c>
      <c r="G388" s="224"/>
      <c r="H388" s="228">
        <v>0</v>
      </c>
      <c r="I388" s="229"/>
      <c r="J388" s="224"/>
      <c r="K388" s="224"/>
      <c r="L388" s="230"/>
      <c r="M388" s="231"/>
      <c r="N388" s="232"/>
      <c r="O388" s="232"/>
      <c r="P388" s="232"/>
      <c r="Q388" s="232"/>
      <c r="R388" s="232"/>
      <c r="S388" s="232"/>
      <c r="T388" s="23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4" t="s">
        <v>226</v>
      </c>
      <c r="AU388" s="234" t="s">
        <v>89</v>
      </c>
      <c r="AV388" s="13" t="s">
        <v>84</v>
      </c>
      <c r="AW388" s="13" t="s">
        <v>35</v>
      </c>
      <c r="AX388" s="13" t="s">
        <v>74</v>
      </c>
      <c r="AY388" s="234" t="s">
        <v>216</v>
      </c>
    </row>
    <row r="389" s="14" customFormat="1">
      <c r="A389" s="14"/>
      <c r="B389" s="235"/>
      <c r="C389" s="236"/>
      <c r="D389" s="225" t="s">
        <v>226</v>
      </c>
      <c r="E389" s="237" t="s">
        <v>19</v>
      </c>
      <c r="F389" s="238" t="s">
        <v>540</v>
      </c>
      <c r="G389" s="236"/>
      <c r="H389" s="237" t="s">
        <v>19</v>
      </c>
      <c r="I389" s="239"/>
      <c r="J389" s="236"/>
      <c r="K389" s="236"/>
      <c r="L389" s="240"/>
      <c r="M389" s="241"/>
      <c r="N389" s="242"/>
      <c r="O389" s="242"/>
      <c r="P389" s="242"/>
      <c r="Q389" s="242"/>
      <c r="R389" s="242"/>
      <c r="S389" s="242"/>
      <c r="T389" s="243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4" t="s">
        <v>226</v>
      </c>
      <c r="AU389" s="244" t="s">
        <v>89</v>
      </c>
      <c r="AV389" s="14" t="s">
        <v>82</v>
      </c>
      <c r="AW389" s="14" t="s">
        <v>35</v>
      </c>
      <c r="AX389" s="14" t="s">
        <v>74</v>
      </c>
      <c r="AY389" s="244" t="s">
        <v>216</v>
      </c>
    </row>
    <row r="390" s="13" customFormat="1">
      <c r="A390" s="13"/>
      <c r="B390" s="223"/>
      <c r="C390" s="224"/>
      <c r="D390" s="225" t="s">
        <v>226</v>
      </c>
      <c r="E390" s="226" t="s">
        <v>19</v>
      </c>
      <c r="F390" s="227" t="s">
        <v>626</v>
      </c>
      <c r="G390" s="224"/>
      <c r="H390" s="228">
        <v>10</v>
      </c>
      <c r="I390" s="229"/>
      <c r="J390" s="224"/>
      <c r="K390" s="224"/>
      <c r="L390" s="230"/>
      <c r="M390" s="231"/>
      <c r="N390" s="232"/>
      <c r="O390" s="232"/>
      <c r="P390" s="232"/>
      <c r="Q390" s="232"/>
      <c r="R390" s="232"/>
      <c r="S390" s="232"/>
      <c r="T390" s="23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4" t="s">
        <v>226</v>
      </c>
      <c r="AU390" s="234" t="s">
        <v>89</v>
      </c>
      <c r="AV390" s="13" t="s">
        <v>84</v>
      </c>
      <c r="AW390" s="13" t="s">
        <v>35</v>
      </c>
      <c r="AX390" s="13" t="s">
        <v>74</v>
      </c>
      <c r="AY390" s="234" t="s">
        <v>216</v>
      </c>
    </row>
    <row r="391" s="13" customFormat="1">
      <c r="A391" s="13"/>
      <c r="B391" s="223"/>
      <c r="C391" s="224"/>
      <c r="D391" s="225" t="s">
        <v>226</v>
      </c>
      <c r="E391" s="226" t="s">
        <v>19</v>
      </c>
      <c r="F391" s="227" t="s">
        <v>627</v>
      </c>
      <c r="G391" s="224"/>
      <c r="H391" s="228">
        <v>13.26</v>
      </c>
      <c r="I391" s="229"/>
      <c r="J391" s="224"/>
      <c r="K391" s="224"/>
      <c r="L391" s="230"/>
      <c r="M391" s="231"/>
      <c r="N391" s="232"/>
      <c r="O391" s="232"/>
      <c r="P391" s="232"/>
      <c r="Q391" s="232"/>
      <c r="R391" s="232"/>
      <c r="S391" s="232"/>
      <c r="T391" s="23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4" t="s">
        <v>226</v>
      </c>
      <c r="AU391" s="234" t="s">
        <v>89</v>
      </c>
      <c r="AV391" s="13" t="s">
        <v>84</v>
      </c>
      <c r="AW391" s="13" t="s">
        <v>35</v>
      </c>
      <c r="AX391" s="13" t="s">
        <v>74</v>
      </c>
      <c r="AY391" s="234" t="s">
        <v>216</v>
      </c>
    </row>
    <row r="392" s="13" customFormat="1">
      <c r="A392" s="13"/>
      <c r="B392" s="223"/>
      <c r="C392" s="224"/>
      <c r="D392" s="225" t="s">
        <v>226</v>
      </c>
      <c r="E392" s="226" t="s">
        <v>19</v>
      </c>
      <c r="F392" s="227" t="s">
        <v>628</v>
      </c>
      <c r="G392" s="224"/>
      <c r="H392" s="228">
        <v>12.44</v>
      </c>
      <c r="I392" s="229"/>
      <c r="J392" s="224"/>
      <c r="K392" s="224"/>
      <c r="L392" s="230"/>
      <c r="M392" s="231"/>
      <c r="N392" s="232"/>
      <c r="O392" s="232"/>
      <c r="P392" s="232"/>
      <c r="Q392" s="232"/>
      <c r="R392" s="232"/>
      <c r="S392" s="232"/>
      <c r="T392" s="23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4" t="s">
        <v>226</v>
      </c>
      <c r="AU392" s="234" t="s">
        <v>89</v>
      </c>
      <c r="AV392" s="13" t="s">
        <v>84</v>
      </c>
      <c r="AW392" s="13" t="s">
        <v>35</v>
      </c>
      <c r="AX392" s="13" t="s">
        <v>74</v>
      </c>
      <c r="AY392" s="234" t="s">
        <v>216</v>
      </c>
    </row>
    <row r="393" s="13" customFormat="1">
      <c r="A393" s="13"/>
      <c r="B393" s="223"/>
      <c r="C393" s="224"/>
      <c r="D393" s="225" t="s">
        <v>226</v>
      </c>
      <c r="E393" s="226" t="s">
        <v>19</v>
      </c>
      <c r="F393" s="227" t="s">
        <v>629</v>
      </c>
      <c r="G393" s="224"/>
      <c r="H393" s="228">
        <v>84.599999999999994</v>
      </c>
      <c r="I393" s="229"/>
      <c r="J393" s="224"/>
      <c r="K393" s="224"/>
      <c r="L393" s="230"/>
      <c r="M393" s="231"/>
      <c r="N393" s="232"/>
      <c r="O393" s="232"/>
      <c r="P393" s="232"/>
      <c r="Q393" s="232"/>
      <c r="R393" s="232"/>
      <c r="S393" s="232"/>
      <c r="T393" s="23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4" t="s">
        <v>226</v>
      </c>
      <c r="AU393" s="234" t="s">
        <v>89</v>
      </c>
      <c r="AV393" s="13" t="s">
        <v>84</v>
      </c>
      <c r="AW393" s="13" t="s">
        <v>35</v>
      </c>
      <c r="AX393" s="13" t="s">
        <v>74</v>
      </c>
      <c r="AY393" s="234" t="s">
        <v>216</v>
      </c>
    </row>
    <row r="394" s="13" customFormat="1">
      <c r="A394" s="13"/>
      <c r="B394" s="223"/>
      <c r="C394" s="224"/>
      <c r="D394" s="225" t="s">
        <v>226</v>
      </c>
      <c r="E394" s="226" t="s">
        <v>19</v>
      </c>
      <c r="F394" s="227" t="s">
        <v>630</v>
      </c>
      <c r="G394" s="224"/>
      <c r="H394" s="228">
        <v>165.59999999999999</v>
      </c>
      <c r="I394" s="229"/>
      <c r="J394" s="224"/>
      <c r="K394" s="224"/>
      <c r="L394" s="230"/>
      <c r="M394" s="231"/>
      <c r="N394" s="232"/>
      <c r="O394" s="232"/>
      <c r="P394" s="232"/>
      <c r="Q394" s="232"/>
      <c r="R394" s="232"/>
      <c r="S394" s="232"/>
      <c r="T394" s="23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4" t="s">
        <v>226</v>
      </c>
      <c r="AU394" s="234" t="s">
        <v>89</v>
      </c>
      <c r="AV394" s="13" t="s">
        <v>84</v>
      </c>
      <c r="AW394" s="13" t="s">
        <v>35</v>
      </c>
      <c r="AX394" s="13" t="s">
        <v>74</v>
      </c>
      <c r="AY394" s="234" t="s">
        <v>216</v>
      </c>
    </row>
    <row r="395" s="13" customFormat="1">
      <c r="A395" s="13"/>
      <c r="B395" s="223"/>
      <c r="C395" s="224"/>
      <c r="D395" s="225" t="s">
        <v>226</v>
      </c>
      <c r="E395" s="226" t="s">
        <v>19</v>
      </c>
      <c r="F395" s="227" t="s">
        <v>631</v>
      </c>
      <c r="G395" s="224"/>
      <c r="H395" s="228">
        <v>3</v>
      </c>
      <c r="I395" s="229"/>
      <c r="J395" s="224"/>
      <c r="K395" s="224"/>
      <c r="L395" s="230"/>
      <c r="M395" s="231"/>
      <c r="N395" s="232"/>
      <c r="O395" s="232"/>
      <c r="P395" s="232"/>
      <c r="Q395" s="232"/>
      <c r="R395" s="232"/>
      <c r="S395" s="232"/>
      <c r="T395" s="23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4" t="s">
        <v>226</v>
      </c>
      <c r="AU395" s="234" t="s">
        <v>89</v>
      </c>
      <c r="AV395" s="13" t="s">
        <v>84</v>
      </c>
      <c r="AW395" s="13" t="s">
        <v>35</v>
      </c>
      <c r="AX395" s="13" t="s">
        <v>74</v>
      </c>
      <c r="AY395" s="234" t="s">
        <v>216</v>
      </c>
    </row>
    <row r="396" s="16" customFormat="1">
      <c r="A396" s="16"/>
      <c r="B396" s="267"/>
      <c r="C396" s="268"/>
      <c r="D396" s="225" t="s">
        <v>226</v>
      </c>
      <c r="E396" s="269" t="s">
        <v>19</v>
      </c>
      <c r="F396" s="270" t="s">
        <v>563</v>
      </c>
      <c r="G396" s="268"/>
      <c r="H396" s="271">
        <v>288.89999999999998</v>
      </c>
      <c r="I396" s="272"/>
      <c r="J396" s="268"/>
      <c r="K396" s="268"/>
      <c r="L396" s="273"/>
      <c r="M396" s="274"/>
      <c r="N396" s="275"/>
      <c r="O396" s="275"/>
      <c r="P396" s="275"/>
      <c r="Q396" s="275"/>
      <c r="R396" s="275"/>
      <c r="S396" s="275"/>
      <c r="T396" s="27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T396" s="277" t="s">
        <v>226</v>
      </c>
      <c r="AU396" s="277" t="s">
        <v>89</v>
      </c>
      <c r="AV396" s="16" t="s">
        <v>89</v>
      </c>
      <c r="AW396" s="16" t="s">
        <v>35</v>
      </c>
      <c r="AX396" s="16" t="s">
        <v>74</v>
      </c>
      <c r="AY396" s="277" t="s">
        <v>216</v>
      </c>
    </row>
    <row r="397" s="14" customFormat="1">
      <c r="A397" s="14"/>
      <c r="B397" s="235"/>
      <c r="C397" s="236"/>
      <c r="D397" s="225" t="s">
        <v>226</v>
      </c>
      <c r="E397" s="237" t="s">
        <v>19</v>
      </c>
      <c r="F397" s="238" t="s">
        <v>542</v>
      </c>
      <c r="G397" s="236"/>
      <c r="H397" s="237" t="s">
        <v>19</v>
      </c>
      <c r="I397" s="239"/>
      <c r="J397" s="236"/>
      <c r="K397" s="236"/>
      <c r="L397" s="240"/>
      <c r="M397" s="241"/>
      <c r="N397" s="242"/>
      <c r="O397" s="242"/>
      <c r="P397" s="242"/>
      <c r="Q397" s="242"/>
      <c r="R397" s="242"/>
      <c r="S397" s="242"/>
      <c r="T397" s="243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44" t="s">
        <v>226</v>
      </c>
      <c r="AU397" s="244" t="s">
        <v>89</v>
      </c>
      <c r="AV397" s="14" t="s">
        <v>82</v>
      </c>
      <c r="AW397" s="14" t="s">
        <v>35</v>
      </c>
      <c r="AX397" s="14" t="s">
        <v>74</v>
      </c>
      <c r="AY397" s="244" t="s">
        <v>216</v>
      </c>
    </row>
    <row r="398" s="13" customFormat="1">
      <c r="A398" s="13"/>
      <c r="B398" s="223"/>
      <c r="C398" s="224"/>
      <c r="D398" s="225" t="s">
        <v>226</v>
      </c>
      <c r="E398" s="226" t="s">
        <v>19</v>
      </c>
      <c r="F398" s="227" t="s">
        <v>632</v>
      </c>
      <c r="G398" s="224"/>
      <c r="H398" s="228">
        <v>4.5499999999999998</v>
      </c>
      <c r="I398" s="229"/>
      <c r="J398" s="224"/>
      <c r="K398" s="224"/>
      <c r="L398" s="230"/>
      <c r="M398" s="231"/>
      <c r="N398" s="232"/>
      <c r="O398" s="232"/>
      <c r="P398" s="232"/>
      <c r="Q398" s="232"/>
      <c r="R398" s="232"/>
      <c r="S398" s="232"/>
      <c r="T398" s="23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4" t="s">
        <v>226</v>
      </c>
      <c r="AU398" s="234" t="s">
        <v>89</v>
      </c>
      <c r="AV398" s="13" t="s">
        <v>84</v>
      </c>
      <c r="AW398" s="13" t="s">
        <v>35</v>
      </c>
      <c r="AX398" s="13" t="s">
        <v>74</v>
      </c>
      <c r="AY398" s="234" t="s">
        <v>216</v>
      </c>
    </row>
    <row r="399" s="16" customFormat="1">
      <c r="A399" s="16"/>
      <c r="B399" s="267"/>
      <c r="C399" s="268"/>
      <c r="D399" s="225" t="s">
        <v>226</v>
      </c>
      <c r="E399" s="269" t="s">
        <v>19</v>
      </c>
      <c r="F399" s="270" t="s">
        <v>563</v>
      </c>
      <c r="G399" s="268"/>
      <c r="H399" s="271">
        <v>4.5499999999999998</v>
      </c>
      <c r="I399" s="272"/>
      <c r="J399" s="268"/>
      <c r="K399" s="268"/>
      <c r="L399" s="273"/>
      <c r="M399" s="274"/>
      <c r="N399" s="275"/>
      <c r="O399" s="275"/>
      <c r="P399" s="275"/>
      <c r="Q399" s="275"/>
      <c r="R399" s="275"/>
      <c r="S399" s="275"/>
      <c r="T399" s="27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T399" s="277" t="s">
        <v>226</v>
      </c>
      <c r="AU399" s="277" t="s">
        <v>89</v>
      </c>
      <c r="AV399" s="16" t="s">
        <v>89</v>
      </c>
      <c r="AW399" s="16" t="s">
        <v>35</v>
      </c>
      <c r="AX399" s="16" t="s">
        <v>74</v>
      </c>
      <c r="AY399" s="277" t="s">
        <v>216</v>
      </c>
    </row>
    <row r="400" s="14" customFormat="1">
      <c r="A400" s="14"/>
      <c r="B400" s="235"/>
      <c r="C400" s="236"/>
      <c r="D400" s="225" t="s">
        <v>226</v>
      </c>
      <c r="E400" s="237" t="s">
        <v>19</v>
      </c>
      <c r="F400" s="238" t="s">
        <v>544</v>
      </c>
      <c r="G400" s="236"/>
      <c r="H400" s="237" t="s">
        <v>19</v>
      </c>
      <c r="I400" s="239"/>
      <c r="J400" s="236"/>
      <c r="K400" s="236"/>
      <c r="L400" s="240"/>
      <c r="M400" s="241"/>
      <c r="N400" s="242"/>
      <c r="O400" s="242"/>
      <c r="P400" s="242"/>
      <c r="Q400" s="242"/>
      <c r="R400" s="242"/>
      <c r="S400" s="242"/>
      <c r="T400" s="243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4" t="s">
        <v>226</v>
      </c>
      <c r="AU400" s="244" t="s">
        <v>89</v>
      </c>
      <c r="AV400" s="14" t="s">
        <v>82</v>
      </c>
      <c r="AW400" s="14" t="s">
        <v>35</v>
      </c>
      <c r="AX400" s="14" t="s">
        <v>74</v>
      </c>
      <c r="AY400" s="244" t="s">
        <v>216</v>
      </c>
    </row>
    <row r="401" s="13" customFormat="1">
      <c r="A401" s="13"/>
      <c r="B401" s="223"/>
      <c r="C401" s="224"/>
      <c r="D401" s="225" t="s">
        <v>226</v>
      </c>
      <c r="E401" s="226" t="s">
        <v>19</v>
      </c>
      <c r="F401" s="227" t="s">
        <v>633</v>
      </c>
      <c r="G401" s="224"/>
      <c r="H401" s="228">
        <v>12</v>
      </c>
      <c r="I401" s="229"/>
      <c r="J401" s="224"/>
      <c r="K401" s="224"/>
      <c r="L401" s="230"/>
      <c r="M401" s="231"/>
      <c r="N401" s="232"/>
      <c r="O401" s="232"/>
      <c r="P401" s="232"/>
      <c r="Q401" s="232"/>
      <c r="R401" s="232"/>
      <c r="S401" s="232"/>
      <c r="T401" s="23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4" t="s">
        <v>226</v>
      </c>
      <c r="AU401" s="234" t="s">
        <v>89</v>
      </c>
      <c r="AV401" s="13" t="s">
        <v>84</v>
      </c>
      <c r="AW401" s="13" t="s">
        <v>35</v>
      </c>
      <c r="AX401" s="13" t="s">
        <v>74</v>
      </c>
      <c r="AY401" s="234" t="s">
        <v>216</v>
      </c>
    </row>
    <row r="402" s="13" customFormat="1">
      <c r="A402" s="13"/>
      <c r="B402" s="223"/>
      <c r="C402" s="224"/>
      <c r="D402" s="225" t="s">
        <v>226</v>
      </c>
      <c r="E402" s="226" t="s">
        <v>19</v>
      </c>
      <c r="F402" s="227" t="s">
        <v>634</v>
      </c>
      <c r="G402" s="224"/>
      <c r="H402" s="228">
        <v>6.3499999999999996</v>
      </c>
      <c r="I402" s="229"/>
      <c r="J402" s="224"/>
      <c r="K402" s="224"/>
      <c r="L402" s="230"/>
      <c r="M402" s="231"/>
      <c r="N402" s="232"/>
      <c r="O402" s="232"/>
      <c r="P402" s="232"/>
      <c r="Q402" s="232"/>
      <c r="R402" s="232"/>
      <c r="S402" s="232"/>
      <c r="T402" s="23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4" t="s">
        <v>226</v>
      </c>
      <c r="AU402" s="234" t="s">
        <v>89</v>
      </c>
      <c r="AV402" s="13" t="s">
        <v>84</v>
      </c>
      <c r="AW402" s="13" t="s">
        <v>35</v>
      </c>
      <c r="AX402" s="13" t="s">
        <v>74</v>
      </c>
      <c r="AY402" s="234" t="s">
        <v>216</v>
      </c>
    </row>
    <row r="403" s="16" customFormat="1">
      <c r="A403" s="16"/>
      <c r="B403" s="267"/>
      <c r="C403" s="268"/>
      <c r="D403" s="225" t="s">
        <v>226</v>
      </c>
      <c r="E403" s="269" t="s">
        <v>19</v>
      </c>
      <c r="F403" s="270" t="s">
        <v>563</v>
      </c>
      <c r="G403" s="268"/>
      <c r="H403" s="271">
        <v>18.350000000000001</v>
      </c>
      <c r="I403" s="272"/>
      <c r="J403" s="268"/>
      <c r="K403" s="268"/>
      <c r="L403" s="273"/>
      <c r="M403" s="274"/>
      <c r="N403" s="275"/>
      <c r="O403" s="275"/>
      <c r="P403" s="275"/>
      <c r="Q403" s="275"/>
      <c r="R403" s="275"/>
      <c r="S403" s="275"/>
      <c r="T403" s="27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T403" s="277" t="s">
        <v>226</v>
      </c>
      <c r="AU403" s="277" t="s">
        <v>89</v>
      </c>
      <c r="AV403" s="16" t="s">
        <v>89</v>
      </c>
      <c r="AW403" s="16" t="s">
        <v>35</v>
      </c>
      <c r="AX403" s="16" t="s">
        <v>74</v>
      </c>
      <c r="AY403" s="277" t="s">
        <v>216</v>
      </c>
    </row>
    <row r="404" s="14" customFormat="1">
      <c r="A404" s="14"/>
      <c r="B404" s="235"/>
      <c r="C404" s="236"/>
      <c r="D404" s="225" t="s">
        <v>226</v>
      </c>
      <c r="E404" s="237" t="s">
        <v>19</v>
      </c>
      <c r="F404" s="238" t="s">
        <v>546</v>
      </c>
      <c r="G404" s="236"/>
      <c r="H404" s="237" t="s">
        <v>19</v>
      </c>
      <c r="I404" s="239"/>
      <c r="J404" s="236"/>
      <c r="K404" s="236"/>
      <c r="L404" s="240"/>
      <c r="M404" s="241"/>
      <c r="N404" s="242"/>
      <c r="O404" s="242"/>
      <c r="P404" s="242"/>
      <c r="Q404" s="242"/>
      <c r="R404" s="242"/>
      <c r="S404" s="242"/>
      <c r="T404" s="243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4" t="s">
        <v>226</v>
      </c>
      <c r="AU404" s="244" t="s">
        <v>89</v>
      </c>
      <c r="AV404" s="14" t="s">
        <v>82</v>
      </c>
      <c r="AW404" s="14" t="s">
        <v>35</v>
      </c>
      <c r="AX404" s="14" t="s">
        <v>74</v>
      </c>
      <c r="AY404" s="244" t="s">
        <v>216</v>
      </c>
    </row>
    <row r="405" s="13" customFormat="1">
      <c r="A405" s="13"/>
      <c r="B405" s="223"/>
      <c r="C405" s="224"/>
      <c r="D405" s="225" t="s">
        <v>226</v>
      </c>
      <c r="E405" s="226" t="s">
        <v>19</v>
      </c>
      <c r="F405" s="227" t="s">
        <v>635</v>
      </c>
      <c r="G405" s="224"/>
      <c r="H405" s="228">
        <v>45.899999999999999</v>
      </c>
      <c r="I405" s="229"/>
      <c r="J405" s="224"/>
      <c r="K405" s="224"/>
      <c r="L405" s="230"/>
      <c r="M405" s="231"/>
      <c r="N405" s="232"/>
      <c r="O405" s="232"/>
      <c r="P405" s="232"/>
      <c r="Q405" s="232"/>
      <c r="R405" s="232"/>
      <c r="S405" s="232"/>
      <c r="T405" s="23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4" t="s">
        <v>226</v>
      </c>
      <c r="AU405" s="234" t="s">
        <v>89</v>
      </c>
      <c r="AV405" s="13" t="s">
        <v>84</v>
      </c>
      <c r="AW405" s="13" t="s">
        <v>35</v>
      </c>
      <c r="AX405" s="13" t="s">
        <v>74</v>
      </c>
      <c r="AY405" s="234" t="s">
        <v>216</v>
      </c>
    </row>
    <row r="406" s="13" customFormat="1">
      <c r="A406" s="13"/>
      <c r="B406" s="223"/>
      <c r="C406" s="224"/>
      <c r="D406" s="225" t="s">
        <v>226</v>
      </c>
      <c r="E406" s="226" t="s">
        <v>19</v>
      </c>
      <c r="F406" s="227" t="s">
        <v>636</v>
      </c>
      <c r="G406" s="224"/>
      <c r="H406" s="228">
        <v>47.100000000000001</v>
      </c>
      <c r="I406" s="229"/>
      <c r="J406" s="224"/>
      <c r="K406" s="224"/>
      <c r="L406" s="230"/>
      <c r="M406" s="231"/>
      <c r="N406" s="232"/>
      <c r="O406" s="232"/>
      <c r="P406" s="232"/>
      <c r="Q406" s="232"/>
      <c r="R406" s="232"/>
      <c r="S406" s="232"/>
      <c r="T406" s="23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4" t="s">
        <v>226</v>
      </c>
      <c r="AU406" s="234" t="s">
        <v>89</v>
      </c>
      <c r="AV406" s="13" t="s">
        <v>84</v>
      </c>
      <c r="AW406" s="13" t="s">
        <v>35</v>
      </c>
      <c r="AX406" s="13" t="s">
        <v>74</v>
      </c>
      <c r="AY406" s="234" t="s">
        <v>216</v>
      </c>
    </row>
    <row r="407" s="13" customFormat="1">
      <c r="A407" s="13"/>
      <c r="B407" s="223"/>
      <c r="C407" s="224"/>
      <c r="D407" s="225" t="s">
        <v>226</v>
      </c>
      <c r="E407" s="226" t="s">
        <v>19</v>
      </c>
      <c r="F407" s="227" t="s">
        <v>637</v>
      </c>
      <c r="G407" s="224"/>
      <c r="H407" s="228">
        <v>41.100000000000001</v>
      </c>
      <c r="I407" s="229"/>
      <c r="J407" s="224"/>
      <c r="K407" s="224"/>
      <c r="L407" s="230"/>
      <c r="M407" s="231"/>
      <c r="N407" s="232"/>
      <c r="O407" s="232"/>
      <c r="P407" s="232"/>
      <c r="Q407" s="232"/>
      <c r="R407" s="232"/>
      <c r="S407" s="232"/>
      <c r="T407" s="23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4" t="s">
        <v>226</v>
      </c>
      <c r="AU407" s="234" t="s">
        <v>89</v>
      </c>
      <c r="AV407" s="13" t="s">
        <v>84</v>
      </c>
      <c r="AW407" s="13" t="s">
        <v>35</v>
      </c>
      <c r="AX407" s="13" t="s">
        <v>74</v>
      </c>
      <c r="AY407" s="234" t="s">
        <v>216</v>
      </c>
    </row>
    <row r="408" s="13" customFormat="1">
      <c r="A408" s="13"/>
      <c r="B408" s="223"/>
      <c r="C408" s="224"/>
      <c r="D408" s="225" t="s">
        <v>226</v>
      </c>
      <c r="E408" s="226" t="s">
        <v>19</v>
      </c>
      <c r="F408" s="227" t="s">
        <v>638</v>
      </c>
      <c r="G408" s="224"/>
      <c r="H408" s="228">
        <v>3.3999999999999999</v>
      </c>
      <c r="I408" s="229"/>
      <c r="J408" s="224"/>
      <c r="K408" s="224"/>
      <c r="L408" s="230"/>
      <c r="M408" s="231"/>
      <c r="N408" s="232"/>
      <c r="O408" s="232"/>
      <c r="P408" s="232"/>
      <c r="Q408" s="232"/>
      <c r="R408" s="232"/>
      <c r="S408" s="232"/>
      <c r="T408" s="23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4" t="s">
        <v>226</v>
      </c>
      <c r="AU408" s="234" t="s">
        <v>89</v>
      </c>
      <c r="AV408" s="13" t="s">
        <v>84</v>
      </c>
      <c r="AW408" s="13" t="s">
        <v>35</v>
      </c>
      <c r="AX408" s="13" t="s">
        <v>74</v>
      </c>
      <c r="AY408" s="234" t="s">
        <v>216</v>
      </c>
    </row>
    <row r="409" s="13" customFormat="1">
      <c r="A409" s="13"/>
      <c r="B409" s="223"/>
      <c r="C409" s="224"/>
      <c r="D409" s="225" t="s">
        <v>226</v>
      </c>
      <c r="E409" s="226" t="s">
        <v>19</v>
      </c>
      <c r="F409" s="227" t="s">
        <v>639</v>
      </c>
      <c r="G409" s="224"/>
      <c r="H409" s="228">
        <v>4.0999999999999996</v>
      </c>
      <c r="I409" s="229"/>
      <c r="J409" s="224"/>
      <c r="K409" s="224"/>
      <c r="L409" s="230"/>
      <c r="M409" s="231"/>
      <c r="N409" s="232"/>
      <c r="O409" s="232"/>
      <c r="P409" s="232"/>
      <c r="Q409" s="232"/>
      <c r="R409" s="232"/>
      <c r="S409" s="232"/>
      <c r="T409" s="23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4" t="s">
        <v>226</v>
      </c>
      <c r="AU409" s="234" t="s">
        <v>89</v>
      </c>
      <c r="AV409" s="13" t="s">
        <v>84</v>
      </c>
      <c r="AW409" s="13" t="s">
        <v>35</v>
      </c>
      <c r="AX409" s="13" t="s">
        <v>74</v>
      </c>
      <c r="AY409" s="234" t="s">
        <v>216</v>
      </c>
    </row>
    <row r="410" s="16" customFormat="1">
      <c r="A410" s="16"/>
      <c r="B410" s="267"/>
      <c r="C410" s="268"/>
      <c r="D410" s="225" t="s">
        <v>226</v>
      </c>
      <c r="E410" s="269" t="s">
        <v>19</v>
      </c>
      <c r="F410" s="270" t="s">
        <v>563</v>
      </c>
      <c r="G410" s="268"/>
      <c r="H410" s="271">
        <v>141.59999999999999</v>
      </c>
      <c r="I410" s="272"/>
      <c r="J410" s="268"/>
      <c r="K410" s="268"/>
      <c r="L410" s="273"/>
      <c r="M410" s="274"/>
      <c r="N410" s="275"/>
      <c r="O410" s="275"/>
      <c r="P410" s="275"/>
      <c r="Q410" s="275"/>
      <c r="R410" s="275"/>
      <c r="S410" s="275"/>
      <c r="T410" s="27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T410" s="277" t="s">
        <v>226</v>
      </c>
      <c r="AU410" s="277" t="s">
        <v>89</v>
      </c>
      <c r="AV410" s="16" t="s">
        <v>89</v>
      </c>
      <c r="AW410" s="16" t="s">
        <v>35</v>
      </c>
      <c r="AX410" s="16" t="s">
        <v>74</v>
      </c>
      <c r="AY410" s="277" t="s">
        <v>216</v>
      </c>
    </row>
    <row r="411" s="14" customFormat="1">
      <c r="A411" s="14"/>
      <c r="B411" s="235"/>
      <c r="C411" s="236"/>
      <c r="D411" s="225" t="s">
        <v>226</v>
      </c>
      <c r="E411" s="237" t="s">
        <v>19</v>
      </c>
      <c r="F411" s="238" t="s">
        <v>548</v>
      </c>
      <c r="G411" s="236"/>
      <c r="H411" s="237" t="s">
        <v>19</v>
      </c>
      <c r="I411" s="239"/>
      <c r="J411" s="236"/>
      <c r="K411" s="236"/>
      <c r="L411" s="240"/>
      <c r="M411" s="241"/>
      <c r="N411" s="242"/>
      <c r="O411" s="242"/>
      <c r="P411" s="242"/>
      <c r="Q411" s="242"/>
      <c r="R411" s="242"/>
      <c r="S411" s="242"/>
      <c r="T411" s="243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4" t="s">
        <v>226</v>
      </c>
      <c r="AU411" s="244" t="s">
        <v>89</v>
      </c>
      <c r="AV411" s="14" t="s">
        <v>82</v>
      </c>
      <c r="AW411" s="14" t="s">
        <v>35</v>
      </c>
      <c r="AX411" s="14" t="s">
        <v>74</v>
      </c>
      <c r="AY411" s="244" t="s">
        <v>216</v>
      </c>
    </row>
    <row r="412" s="13" customFormat="1">
      <c r="A412" s="13"/>
      <c r="B412" s="223"/>
      <c r="C412" s="224"/>
      <c r="D412" s="225" t="s">
        <v>226</v>
      </c>
      <c r="E412" s="226" t="s">
        <v>19</v>
      </c>
      <c r="F412" s="227" t="s">
        <v>640</v>
      </c>
      <c r="G412" s="224"/>
      <c r="H412" s="228">
        <v>9.8000000000000007</v>
      </c>
      <c r="I412" s="229"/>
      <c r="J412" s="224"/>
      <c r="K412" s="224"/>
      <c r="L412" s="230"/>
      <c r="M412" s="231"/>
      <c r="N412" s="232"/>
      <c r="O412" s="232"/>
      <c r="P412" s="232"/>
      <c r="Q412" s="232"/>
      <c r="R412" s="232"/>
      <c r="S412" s="232"/>
      <c r="T412" s="23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4" t="s">
        <v>226</v>
      </c>
      <c r="AU412" s="234" t="s">
        <v>89</v>
      </c>
      <c r="AV412" s="13" t="s">
        <v>84</v>
      </c>
      <c r="AW412" s="13" t="s">
        <v>35</v>
      </c>
      <c r="AX412" s="13" t="s">
        <v>74</v>
      </c>
      <c r="AY412" s="234" t="s">
        <v>216</v>
      </c>
    </row>
    <row r="413" s="13" customFormat="1">
      <c r="A413" s="13"/>
      <c r="B413" s="223"/>
      <c r="C413" s="224"/>
      <c r="D413" s="225" t="s">
        <v>226</v>
      </c>
      <c r="E413" s="226" t="s">
        <v>19</v>
      </c>
      <c r="F413" s="227" t="s">
        <v>641</v>
      </c>
      <c r="G413" s="224"/>
      <c r="H413" s="228">
        <v>3</v>
      </c>
      <c r="I413" s="229"/>
      <c r="J413" s="224"/>
      <c r="K413" s="224"/>
      <c r="L413" s="230"/>
      <c r="M413" s="231"/>
      <c r="N413" s="232"/>
      <c r="O413" s="232"/>
      <c r="P413" s="232"/>
      <c r="Q413" s="232"/>
      <c r="R413" s="232"/>
      <c r="S413" s="232"/>
      <c r="T413" s="23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4" t="s">
        <v>226</v>
      </c>
      <c r="AU413" s="234" t="s">
        <v>89</v>
      </c>
      <c r="AV413" s="13" t="s">
        <v>84</v>
      </c>
      <c r="AW413" s="13" t="s">
        <v>35</v>
      </c>
      <c r="AX413" s="13" t="s">
        <v>74</v>
      </c>
      <c r="AY413" s="234" t="s">
        <v>216</v>
      </c>
    </row>
    <row r="414" s="13" customFormat="1">
      <c r="A414" s="13"/>
      <c r="B414" s="223"/>
      <c r="C414" s="224"/>
      <c r="D414" s="225" t="s">
        <v>226</v>
      </c>
      <c r="E414" s="226" t="s">
        <v>19</v>
      </c>
      <c r="F414" s="227" t="s">
        <v>642</v>
      </c>
      <c r="G414" s="224"/>
      <c r="H414" s="228">
        <v>2.7999999999999998</v>
      </c>
      <c r="I414" s="229"/>
      <c r="J414" s="224"/>
      <c r="K414" s="224"/>
      <c r="L414" s="230"/>
      <c r="M414" s="231"/>
      <c r="N414" s="232"/>
      <c r="O414" s="232"/>
      <c r="P414" s="232"/>
      <c r="Q414" s="232"/>
      <c r="R414" s="232"/>
      <c r="S414" s="232"/>
      <c r="T414" s="23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4" t="s">
        <v>226</v>
      </c>
      <c r="AU414" s="234" t="s">
        <v>89</v>
      </c>
      <c r="AV414" s="13" t="s">
        <v>84</v>
      </c>
      <c r="AW414" s="13" t="s">
        <v>35</v>
      </c>
      <c r="AX414" s="13" t="s">
        <v>74</v>
      </c>
      <c r="AY414" s="234" t="s">
        <v>216</v>
      </c>
    </row>
    <row r="415" s="13" customFormat="1">
      <c r="A415" s="13"/>
      <c r="B415" s="223"/>
      <c r="C415" s="224"/>
      <c r="D415" s="225" t="s">
        <v>226</v>
      </c>
      <c r="E415" s="226" t="s">
        <v>19</v>
      </c>
      <c r="F415" s="227" t="s">
        <v>643</v>
      </c>
      <c r="G415" s="224"/>
      <c r="H415" s="228">
        <v>1.7</v>
      </c>
      <c r="I415" s="229"/>
      <c r="J415" s="224"/>
      <c r="K415" s="224"/>
      <c r="L415" s="230"/>
      <c r="M415" s="231"/>
      <c r="N415" s="232"/>
      <c r="O415" s="232"/>
      <c r="P415" s="232"/>
      <c r="Q415" s="232"/>
      <c r="R415" s="232"/>
      <c r="S415" s="232"/>
      <c r="T415" s="23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4" t="s">
        <v>226</v>
      </c>
      <c r="AU415" s="234" t="s">
        <v>89</v>
      </c>
      <c r="AV415" s="13" t="s">
        <v>84</v>
      </c>
      <c r="AW415" s="13" t="s">
        <v>35</v>
      </c>
      <c r="AX415" s="13" t="s">
        <v>74</v>
      </c>
      <c r="AY415" s="234" t="s">
        <v>216</v>
      </c>
    </row>
    <row r="416" s="13" customFormat="1">
      <c r="A416" s="13"/>
      <c r="B416" s="223"/>
      <c r="C416" s="224"/>
      <c r="D416" s="225" t="s">
        <v>226</v>
      </c>
      <c r="E416" s="226" t="s">
        <v>19</v>
      </c>
      <c r="F416" s="227" t="s">
        <v>644</v>
      </c>
      <c r="G416" s="224"/>
      <c r="H416" s="228">
        <v>8.1999999999999993</v>
      </c>
      <c r="I416" s="229"/>
      <c r="J416" s="224"/>
      <c r="K416" s="224"/>
      <c r="L416" s="230"/>
      <c r="M416" s="231"/>
      <c r="N416" s="232"/>
      <c r="O416" s="232"/>
      <c r="P416" s="232"/>
      <c r="Q416" s="232"/>
      <c r="R416" s="232"/>
      <c r="S416" s="232"/>
      <c r="T416" s="23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4" t="s">
        <v>226</v>
      </c>
      <c r="AU416" s="234" t="s">
        <v>89</v>
      </c>
      <c r="AV416" s="13" t="s">
        <v>84</v>
      </c>
      <c r="AW416" s="13" t="s">
        <v>35</v>
      </c>
      <c r="AX416" s="13" t="s">
        <v>74</v>
      </c>
      <c r="AY416" s="234" t="s">
        <v>216</v>
      </c>
    </row>
    <row r="417" s="16" customFormat="1">
      <c r="A417" s="16"/>
      <c r="B417" s="267"/>
      <c r="C417" s="268"/>
      <c r="D417" s="225" t="s">
        <v>226</v>
      </c>
      <c r="E417" s="269" t="s">
        <v>19</v>
      </c>
      <c r="F417" s="270" t="s">
        <v>563</v>
      </c>
      <c r="G417" s="268"/>
      <c r="H417" s="271">
        <v>25.5</v>
      </c>
      <c r="I417" s="272"/>
      <c r="J417" s="268"/>
      <c r="K417" s="268"/>
      <c r="L417" s="273"/>
      <c r="M417" s="274"/>
      <c r="N417" s="275"/>
      <c r="O417" s="275"/>
      <c r="P417" s="275"/>
      <c r="Q417" s="275"/>
      <c r="R417" s="275"/>
      <c r="S417" s="275"/>
      <c r="T417" s="27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T417" s="277" t="s">
        <v>226</v>
      </c>
      <c r="AU417" s="277" t="s">
        <v>89</v>
      </c>
      <c r="AV417" s="16" t="s">
        <v>89</v>
      </c>
      <c r="AW417" s="16" t="s">
        <v>35</v>
      </c>
      <c r="AX417" s="16" t="s">
        <v>74</v>
      </c>
      <c r="AY417" s="277" t="s">
        <v>216</v>
      </c>
    </row>
    <row r="418" s="14" customFormat="1">
      <c r="A418" s="14"/>
      <c r="B418" s="235"/>
      <c r="C418" s="236"/>
      <c r="D418" s="225" t="s">
        <v>226</v>
      </c>
      <c r="E418" s="237" t="s">
        <v>19</v>
      </c>
      <c r="F418" s="238" t="s">
        <v>550</v>
      </c>
      <c r="G418" s="236"/>
      <c r="H418" s="237" t="s">
        <v>19</v>
      </c>
      <c r="I418" s="239"/>
      <c r="J418" s="236"/>
      <c r="K418" s="236"/>
      <c r="L418" s="240"/>
      <c r="M418" s="241"/>
      <c r="N418" s="242"/>
      <c r="O418" s="242"/>
      <c r="P418" s="242"/>
      <c r="Q418" s="242"/>
      <c r="R418" s="242"/>
      <c r="S418" s="242"/>
      <c r="T418" s="243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4" t="s">
        <v>226</v>
      </c>
      <c r="AU418" s="244" t="s">
        <v>89</v>
      </c>
      <c r="AV418" s="14" t="s">
        <v>82</v>
      </c>
      <c r="AW418" s="14" t="s">
        <v>35</v>
      </c>
      <c r="AX418" s="14" t="s">
        <v>74</v>
      </c>
      <c r="AY418" s="244" t="s">
        <v>216</v>
      </c>
    </row>
    <row r="419" s="13" customFormat="1">
      <c r="A419" s="13"/>
      <c r="B419" s="223"/>
      <c r="C419" s="224"/>
      <c r="D419" s="225" t="s">
        <v>226</v>
      </c>
      <c r="E419" s="226" t="s">
        <v>19</v>
      </c>
      <c r="F419" s="227" t="s">
        <v>645</v>
      </c>
      <c r="G419" s="224"/>
      <c r="H419" s="228">
        <v>4.25</v>
      </c>
      <c r="I419" s="229"/>
      <c r="J419" s="224"/>
      <c r="K419" s="224"/>
      <c r="L419" s="230"/>
      <c r="M419" s="231"/>
      <c r="N419" s="232"/>
      <c r="O419" s="232"/>
      <c r="P419" s="232"/>
      <c r="Q419" s="232"/>
      <c r="R419" s="232"/>
      <c r="S419" s="232"/>
      <c r="T419" s="23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4" t="s">
        <v>226</v>
      </c>
      <c r="AU419" s="234" t="s">
        <v>89</v>
      </c>
      <c r="AV419" s="13" t="s">
        <v>84</v>
      </c>
      <c r="AW419" s="13" t="s">
        <v>35</v>
      </c>
      <c r="AX419" s="13" t="s">
        <v>74</v>
      </c>
      <c r="AY419" s="234" t="s">
        <v>216</v>
      </c>
    </row>
    <row r="420" s="13" customFormat="1">
      <c r="A420" s="13"/>
      <c r="B420" s="223"/>
      <c r="C420" s="224"/>
      <c r="D420" s="225" t="s">
        <v>226</v>
      </c>
      <c r="E420" s="226" t="s">
        <v>19</v>
      </c>
      <c r="F420" s="227" t="s">
        <v>646</v>
      </c>
      <c r="G420" s="224"/>
      <c r="H420" s="228">
        <v>4.75</v>
      </c>
      <c r="I420" s="229"/>
      <c r="J420" s="224"/>
      <c r="K420" s="224"/>
      <c r="L420" s="230"/>
      <c r="M420" s="231"/>
      <c r="N420" s="232"/>
      <c r="O420" s="232"/>
      <c r="P420" s="232"/>
      <c r="Q420" s="232"/>
      <c r="R420" s="232"/>
      <c r="S420" s="232"/>
      <c r="T420" s="23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4" t="s">
        <v>226</v>
      </c>
      <c r="AU420" s="234" t="s">
        <v>89</v>
      </c>
      <c r="AV420" s="13" t="s">
        <v>84</v>
      </c>
      <c r="AW420" s="13" t="s">
        <v>35</v>
      </c>
      <c r="AX420" s="13" t="s">
        <v>74</v>
      </c>
      <c r="AY420" s="234" t="s">
        <v>216</v>
      </c>
    </row>
    <row r="421" s="16" customFormat="1">
      <c r="A421" s="16"/>
      <c r="B421" s="267"/>
      <c r="C421" s="268"/>
      <c r="D421" s="225" t="s">
        <v>226</v>
      </c>
      <c r="E421" s="269" t="s">
        <v>19</v>
      </c>
      <c r="F421" s="270" t="s">
        <v>563</v>
      </c>
      <c r="G421" s="268"/>
      <c r="H421" s="271">
        <v>9</v>
      </c>
      <c r="I421" s="272"/>
      <c r="J421" s="268"/>
      <c r="K421" s="268"/>
      <c r="L421" s="273"/>
      <c r="M421" s="274"/>
      <c r="N421" s="275"/>
      <c r="O421" s="275"/>
      <c r="P421" s="275"/>
      <c r="Q421" s="275"/>
      <c r="R421" s="275"/>
      <c r="S421" s="275"/>
      <c r="T421" s="27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T421" s="277" t="s">
        <v>226</v>
      </c>
      <c r="AU421" s="277" t="s">
        <v>89</v>
      </c>
      <c r="AV421" s="16" t="s">
        <v>89</v>
      </c>
      <c r="AW421" s="16" t="s">
        <v>35</v>
      </c>
      <c r="AX421" s="16" t="s">
        <v>74</v>
      </c>
      <c r="AY421" s="277" t="s">
        <v>216</v>
      </c>
    </row>
    <row r="422" s="14" customFormat="1">
      <c r="A422" s="14"/>
      <c r="B422" s="235"/>
      <c r="C422" s="236"/>
      <c r="D422" s="225" t="s">
        <v>226</v>
      </c>
      <c r="E422" s="237" t="s">
        <v>19</v>
      </c>
      <c r="F422" s="238" t="s">
        <v>552</v>
      </c>
      <c r="G422" s="236"/>
      <c r="H422" s="237" t="s">
        <v>19</v>
      </c>
      <c r="I422" s="239"/>
      <c r="J422" s="236"/>
      <c r="K422" s="236"/>
      <c r="L422" s="240"/>
      <c r="M422" s="241"/>
      <c r="N422" s="242"/>
      <c r="O422" s="242"/>
      <c r="P422" s="242"/>
      <c r="Q422" s="242"/>
      <c r="R422" s="242"/>
      <c r="S422" s="242"/>
      <c r="T422" s="243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44" t="s">
        <v>226</v>
      </c>
      <c r="AU422" s="244" t="s">
        <v>89</v>
      </c>
      <c r="AV422" s="14" t="s">
        <v>82</v>
      </c>
      <c r="AW422" s="14" t="s">
        <v>35</v>
      </c>
      <c r="AX422" s="14" t="s">
        <v>74</v>
      </c>
      <c r="AY422" s="244" t="s">
        <v>216</v>
      </c>
    </row>
    <row r="423" s="13" customFormat="1">
      <c r="A423" s="13"/>
      <c r="B423" s="223"/>
      <c r="C423" s="224"/>
      <c r="D423" s="225" t="s">
        <v>226</v>
      </c>
      <c r="E423" s="226" t="s">
        <v>19</v>
      </c>
      <c r="F423" s="227" t="s">
        <v>647</v>
      </c>
      <c r="G423" s="224"/>
      <c r="H423" s="228">
        <v>4.5499999999999998</v>
      </c>
      <c r="I423" s="229"/>
      <c r="J423" s="224"/>
      <c r="K423" s="224"/>
      <c r="L423" s="230"/>
      <c r="M423" s="231"/>
      <c r="N423" s="232"/>
      <c r="O423" s="232"/>
      <c r="P423" s="232"/>
      <c r="Q423" s="232"/>
      <c r="R423" s="232"/>
      <c r="S423" s="232"/>
      <c r="T423" s="23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4" t="s">
        <v>226</v>
      </c>
      <c r="AU423" s="234" t="s">
        <v>89</v>
      </c>
      <c r="AV423" s="13" t="s">
        <v>84</v>
      </c>
      <c r="AW423" s="13" t="s">
        <v>35</v>
      </c>
      <c r="AX423" s="13" t="s">
        <v>74</v>
      </c>
      <c r="AY423" s="234" t="s">
        <v>216</v>
      </c>
    </row>
    <row r="424" s="13" customFormat="1">
      <c r="A424" s="13"/>
      <c r="B424" s="223"/>
      <c r="C424" s="224"/>
      <c r="D424" s="225" t="s">
        <v>226</v>
      </c>
      <c r="E424" s="226" t="s">
        <v>19</v>
      </c>
      <c r="F424" s="227" t="s">
        <v>648</v>
      </c>
      <c r="G424" s="224"/>
      <c r="H424" s="228">
        <v>4.9000000000000004</v>
      </c>
      <c r="I424" s="229"/>
      <c r="J424" s="224"/>
      <c r="K424" s="224"/>
      <c r="L424" s="230"/>
      <c r="M424" s="231"/>
      <c r="N424" s="232"/>
      <c r="O424" s="232"/>
      <c r="P424" s="232"/>
      <c r="Q424" s="232"/>
      <c r="R424" s="232"/>
      <c r="S424" s="232"/>
      <c r="T424" s="23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4" t="s">
        <v>226</v>
      </c>
      <c r="AU424" s="234" t="s">
        <v>89</v>
      </c>
      <c r="AV424" s="13" t="s">
        <v>84</v>
      </c>
      <c r="AW424" s="13" t="s">
        <v>35</v>
      </c>
      <c r="AX424" s="13" t="s">
        <v>74</v>
      </c>
      <c r="AY424" s="234" t="s">
        <v>216</v>
      </c>
    </row>
    <row r="425" s="13" customFormat="1">
      <c r="A425" s="13"/>
      <c r="B425" s="223"/>
      <c r="C425" s="224"/>
      <c r="D425" s="225" t="s">
        <v>226</v>
      </c>
      <c r="E425" s="226" t="s">
        <v>19</v>
      </c>
      <c r="F425" s="227" t="s">
        <v>649</v>
      </c>
      <c r="G425" s="224"/>
      <c r="H425" s="228">
        <v>6.25</v>
      </c>
      <c r="I425" s="229"/>
      <c r="J425" s="224"/>
      <c r="K425" s="224"/>
      <c r="L425" s="230"/>
      <c r="M425" s="231"/>
      <c r="N425" s="232"/>
      <c r="O425" s="232"/>
      <c r="P425" s="232"/>
      <c r="Q425" s="232"/>
      <c r="R425" s="232"/>
      <c r="S425" s="232"/>
      <c r="T425" s="23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4" t="s">
        <v>226</v>
      </c>
      <c r="AU425" s="234" t="s">
        <v>89</v>
      </c>
      <c r="AV425" s="13" t="s">
        <v>84</v>
      </c>
      <c r="AW425" s="13" t="s">
        <v>35</v>
      </c>
      <c r="AX425" s="13" t="s">
        <v>74</v>
      </c>
      <c r="AY425" s="234" t="s">
        <v>216</v>
      </c>
    </row>
    <row r="426" s="13" customFormat="1">
      <c r="A426" s="13"/>
      <c r="B426" s="223"/>
      <c r="C426" s="224"/>
      <c r="D426" s="225" t="s">
        <v>226</v>
      </c>
      <c r="E426" s="226" t="s">
        <v>19</v>
      </c>
      <c r="F426" s="227" t="s">
        <v>650</v>
      </c>
      <c r="G426" s="224"/>
      <c r="H426" s="228">
        <v>4.9500000000000002</v>
      </c>
      <c r="I426" s="229"/>
      <c r="J426" s="224"/>
      <c r="K426" s="224"/>
      <c r="L426" s="230"/>
      <c r="M426" s="231"/>
      <c r="N426" s="232"/>
      <c r="O426" s="232"/>
      <c r="P426" s="232"/>
      <c r="Q426" s="232"/>
      <c r="R426" s="232"/>
      <c r="S426" s="232"/>
      <c r="T426" s="23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4" t="s">
        <v>226</v>
      </c>
      <c r="AU426" s="234" t="s">
        <v>89</v>
      </c>
      <c r="AV426" s="13" t="s">
        <v>84</v>
      </c>
      <c r="AW426" s="13" t="s">
        <v>35</v>
      </c>
      <c r="AX426" s="13" t="s">
        <v>74</v>
      </c>
      <c r="AY426" s="234" t="s">
        <v>216</v>
      </c>
    </row>
    <row r="427" s="13" customFormat="1">
      <c r="A427" s="13"/>
      <c r="B427" s="223"/>
      <c r="C427" s="224"/>
      <c r="D427" s="225" t="s">
        <v>226</v>
      </c>
      <c r="E427" s="226" t="s">
        <v>19</v>
      </c>
      <c r="F427" s="227" t="s">
        <v>651</v>
      </c>
      <c r="G427" s="224"/>
      <c r="H427" s="228">
        <v>13.65</v>
      </c>
      <c r="I427" s="229"/>
      <c r="J427" s="224"/>
      <c r="K427" s="224"/>
      <c r="L427" s="230"/>
      <c r="M427" s="231"/>
      <c r="N427" s="232"/>
      <c r="O427" s="232"/>
      <c r="P427" s="232"/>
      <c r="Q427" s="232"/>
      <c r="R427" s="232"/>
      <c r="S427" s="232"/>
      <c r="T427" s="23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4" t="s">
        <v>226</v>
      </c>
      <c r="AU427" s="234" t="s">
        <v>89</v>
      </c>
      <c r="AV427" s="13" t="s">
        <v>84</v>
      </c>
      <c r="AW427" s="13" t="s">
        <v>35</v>
      </c>
      <c r="AX427" s="13" t="s">
        <v>74</v>
      </c>
      <c r="AY427" s="234" t="s">
        <v>216</v>
      </c>
    </row>
    <row r="428" s="16" customFormat="1">
      <c r="A428" s="16"/>
      <c r="B428" s="267"/>
      <c r="C428" s="268"/>
      <c r="D428" s="225" t="s">
        <v>226</v>
      </c>
      <c r="E428" s="269" t="s">
        <v>19</v>
      </c>
      <c r="F428" s="270" t="s">
        <v>563</v>
      </c>
      <c r="G428" s="268"/>
      <c r="H428" s="271">
        <v>34.299999999999997</v>
      </c>
      <c r="I428" s="272"/>
      <c r="J428" s="268"/>
      <c r="K428" s="268"/>
      <c r="L428" s="273"/>
      <c r="M428" s="274"/>
      <c r="N428" s="275"/>
      <c r="O428" s="275"/>
      <c r="P428" s="275"/>
      <c r="Q428" s="275"/>
      <c r="R428" s="275"/>
      <c r="S428" s="275"/>
      <c r="T428" s="27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T428" s="277" t="s">
        <v>226</v>
      </c>
      <c r="AU428" s="277" t="s">
        <v>89</v>
      </c>
      <c r="AV428" s="16" t="s">
        <v>89</v>
      </c>
      <c r="AW428" s="16" t="s">
        <v>35</v>
      </c>
      <c r="AX428" s="16" t="s">
        <v>74</v>
      </c>
      <c r="AY428" s="277" t="s">
        <v>216</v>
      </c>
    </row>
    <row r="429" s="14" customFormat="1">
      <c r="A429" s="14"/>
      <c r="B429" s="235"/>
      <c r="C429" s="236"/>
      <c r="D429" s="225" t="s">
        <v>226</v>
      </c>
      <c r="E429" s="237" t="s">
        <v>19</v>
      </c>
      <c r="F429" s="238" t="s">
        <v>554</v>
      </c>
      <c r="G429" s="236"/>
      <c r="H429" s="237" t="s">
        <v>19</v>
      </c>
      <c r="I429" s="239"/>
      <c r="J429" s="236"/>
      <c r="K429" s="236"/>
      <c r="L429" s="240"/>
      <c r="M429" s="241"/>
      <c r="N429" s="242"/>
      <c r="O429" s="242"/>
      <c r="P429" s="242"/>
      <c r="Q429" s="242"/>
      <c r="R429" s="242"/>
      <c r="S429" s="242"/>
      <c r="T429" s="243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4" t="s">
        <v>226</v>
      </c>
      <c r="AU429" s="244" t="s">
        <v>89</v>
      </c>
      <c r="AV429" s="14" t="s">
        <v>82</v>
      </c>
      <c r="AW429" s="14" t="s">
        <v>35</v>
      </c>
      <c r="AX429" s="14" t="s">
        <v>74</v>
      </c>
      <c r="AY429" s="244" t="s">
        <v>216</v>
      </c>
    </row>
    <row r="430" s="13" customFormat="1">
      <c r="A430" s="13"/>
      <c r="B430" s="223"/>
      <c r="C430" s="224"/>
      <c r="D430" s="225" t="s">
        <v>226</v>
      </c>
      <c r="E430" s="226" t="s">
        <v>19</v>
      </c>
      <c r="F430" s="227" t="s">
        <v>652</v>
      </c>
      <c r="G430" s="224"/>
      <c r="H430" s="228">
        <v>32.82</v>
      </c>
      <c r="I430" s="229"/>
      <c r="J430" s="224"/>
      <c r="K430" s="224"/>
      <c r="L430" s="230"/>
      <c r="M430" s="231"/>
      <c r="N430" s="232"/>
      <c r="O430" s="232"/>
      <c r="P430" s="232"/>
      <c r="Q430" s="232"/>
      <c r="R430" s="232"/>
      <c r="S430" s="232"/>
      <c r="T430" s="23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4" t="s">
        <v>226</v>
      </c>
      <c r="AU430" s="234" t="s">
        <v>89</v>
      </c>
      <c r="AV430" s="13" t="s">
        <v>84</v>
      </c>
      <c r="AW430" s="13" t="s">
        <v>35</v>
      </c>
      <c r="AX430" s="13" t="s">
        <v>74</v>
      </c>
      <c r="AY430" s="234" t="s">
        <v>216</v>
      </c>
    </row>
    <row r="431" s="13" customFormat="1">
      <c r="A431" s="13"/>
      <c r="B431" s="223"/>
      <c r="C431" s="224"/>
      <c r="D431" s="225" t="s">
        <v>226</v>
      </c>
      <c r="E431" s="226" t="s">
        <v>19</v>
      </c>
      <c r="F431" s="227" t="s">
        <v>653</v>
      </c>
      <c r="G431" s="224"/>
      <c r="H431" s="228">
        <v>42.350000000000001</v>
      </c>
      <c r="I431" s="229"/>
      <c r="J431" s="224"/>
      <c r="K431" s="224"/>
      <c r="L431" s="230"/>
      <c r="M431" s="231"/>
      <c r="N431" s="232"/>
      <c r="O431" s="232"/>
      <c r="P431" s="232"/>
      <c r="Q431" s="232"/>
      <c r="R431" s="232"/>
      <c r="S431" s="232"/>
      <c r="T431" s="23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4" t="s">
        <v>226</v>
      </c>
      <c r="AU431" s="234" t="s">
        <v>89</v>
      </c>
      <c r="AV431" s="13" t="s">
        <v>84</v>
      </c>
      <c r="AW431" s="13" t="s">
        <v>35</v>
      </c>
      <c r="AX431" s="13" t="s">
        <v>74</v>
      </c>
      <c r="AY431" s="234" t="s">
        <v>216</v>
      </c>
    </row>
    <row r="432" s="13" customFormat="1">
      <c r="A432" s="13"/>
      <c r="B432" s="223"/>
      <c r="C432" s="224"/>
      <c r="D432" s="225" t="s">
        <v>226</v>
      </c>
      <c r="E432" s="226" t="s">
        <v>19</v>
      </c>
      <c r="F432" s="227" t="s">
        <v>654</v>
      </c>
      <c r="G432" s="224"/>
      <c r="H432" s="228">
        <v>37.100000000000001</v>
      </c>
      <c r="I432" s="229"/>
      <c r="J432" s="224"/>
      <c r="K432" s="224"/>
      <c r="L432" s="230"/>
      <c r="M432" s="231"/>
      <c r="N432" s="232"/>
      <c r="O432" s="232"/>
      <c r="P432" s="232"/>
      <c r="Q432" s="232"/>
      <c r="R432" s="232"/>
      <c r="S432" s="232"/>
      <c r="T432" s="23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4" t="s">
        <v>226</v>
      </c>
      <c r="AU432" s="234" t="s">
        <v>89</v>
      </c>
      <c r="AV432" s="13" t="s">
        <v>84</v>
      </c>
      <c r="AW432" s="13" t="s">
        <v>35</v>
      </c>
      <c r="AX432" s="13" t="s">
        <v>74</v>
      </c>
      <c r="AY432" s="234" t="s">
        <v>216</v>
      </c>
    </row>
    <row r="433" s="13" customFormat="1">
      <c r="A433" s="13"/>
      <c r="B433" s="223"/>
      <c r="C433" s="224"/>
      <c r="D433" s="225" t="s">
        <v>226</v>
      </c>
      <c r="E433" s="226" t="s">
        <v>19</v>
      </c>
      <c r="F433" s="227" t="s">
        <v>655</v>
      </c>
      <c r="G433" s="224"/>
      <c r="H433" s="228">
        <v>7.0199999999999996</v>
      </c>
      <c r="I433" s="229"/>
      <c r="J433" s="224"/>
      <c r="K433" s="224"/>
      <c r="L433" s="230"/>
      <c r="M433" s="231"/>
      <c r="N433" s="232"/>
      <c r="O433" s="232"/>
      <c r="P433" s="232"/>
      <c r="Q433" s="232"/>
      <c r="R433" s="232"/>
      <c r="S433" s="232"/>
      <c r="T433" s="23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4" t="s">
        <v>226</v>
      </c>
      <c r="AU433" s="234" t="s">
        <v>89</v>
      </c>
      <c r="AV433" s="13" t="s">
        <v>84</v>
      </c>
      <c r="AW433" s="13" t="s">
        <v>35</v>
      </c>
      <c r="AX433" s="13" t="s">
        <v>74</v>
      </c>
      <c r="AY433" s="234" t="s">
        <v>216</v>
      </c>
    </row>
    <row r="434" s="16" customFormat="1">
      <c r="A434" s="16"/>
      <c r="B434" s="267"/>
      <c r="C434" s="268"/>
      <c r="D434" s="225" t="s">
        <v>226</v>
      </c>
      <c r="E434" s="269" t="s">
        <v>19</v>
      </c>
      <c r="F434" s="270" t="s">
        <v>563</v>
      </c>
      <c r="G434" s="268"/>
      <c r="H434" s="271">
        <v>119.29000000000001</v>
      </c>
      <c r="I434" s="272"/>
      <c r="J434" s="268"/>
      <c r="K434" s="268"/>
      <c r="L434" s="273"/>
      <c r="M434" s="274"/>
      <c r="N434" s="275"/>
      <c r="O434" s="275"/>
      <c r="P434" s="275"/>
      <c r="Q434" s="275"/>
      <c r="R434" s="275"/>
      <c r="S434" s="275"/>
      <c r="T434" s="27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T434" s="277" t="s">
        <v>226</v>
      </c>
      <c r="AU434" s="277" t="s">
        <v>89</v>
      </c>
      <c r="AV434" s="16" t="s">
        <v>89</v>
      </c>
      <c r="AW434" s="16" t="s">
        <v>35</v>
      </c>
      <c r="AX434" s="16" t="s">
        <v>74</v>
      </c>
      <c r="AY434" s="277" t="s">
        <v>216</v>
      </c>
    </row>
    <row r="435" s="14" customFormat="1">
      <c r="A435" s="14"/>
      <c r="B435" s="235"/>
      <c r="C435" s="236"/>
      <c r="D435" s="225" t="s">
        <v>226</v>
      </c>
      <c r="E435" s="237" t="s">
        <v>19</v>
      </c>
      <c r="F435" s="238" t="s">
        <v>556</v>
      </c>
      <c r="G435" s="236"/>
      <c r="H435" s="237" t="s">
        <v>19</v>
      </c>
      <c r="I435" s="239"/>
      <c r="J435" s="236"/>
      <c r="K435" s="236"/>
      <c r="L435" s="240"/>
      <c r="M435" s="241"/>
      <c r="N435" s="242"/>
      <c r="O435" s="242"/>
      <c r="P435" s="242"/>
      <c r="Q435" s="242"/>
      <c r="R435" s="242"/>
      <c r="S435" s="242"/>
      <c r="T435" s="243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4" t="s">
        <v>226</v>
      </c>
      <c r="AU435" s="244" t="s">
        <v>89</v>
      </c>
      <c r="AV435" s="14" t="s">
        <v>82</v>
      </c>
      <c r="AW435" s="14" t="s">
        <v>35</v>
      </c>
      <c r="AX435" s="14" t="s">
        <v>74</v>
      </c>
      <c r="AY435" s="244" t="s">
        <v>216</v>
      </c>
    </row>
    <row r="436" s="13" customFormat="1">
      <c r="A436" s="13"/>
      <c r="B436" s="223"/>
      <c r="C436" s="224"/>
      <c r="D436" s="225" t="s">
        <v>226</v>
      </c>
      <c r="E436" s="226" t="s">
        <v>19</v>
      </c>
      <c r="F436" s="227" t="s">
        <v>656</v>
      </c>
      <c r="G436" s="224"/>
      <c r="H436" s="228">
        <v>7.25</v>
      </c>
      <c r="I436" s="229"/>
      <c r="J436" s="224"/>
      <c r="K436" s="224"/>
      <c r="L436" s="230"/>
      <c r="M436" s="231"/>
      <c r="N436" s="232"/>
      <c r="O436" s="232"/>
      <c r="P436" s="232"/>
      <c r="Q436" s="232"/>
      <c r="R436" s="232"/>
      <c r="S436" s="232"/>
      <c r="T436" s="23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4" t="s">
        <v>226</v>
      </c>
      <c r="AU436" s="234" t="s">
        <v>89</v>
      </c>
      <c r="AV436" s="13" t="s">
        <v>84</v>
      </c>
      <c r="AW436" s="13" t="s">
        <v>35</v>
      </c>
      <c r="AX436" s="13" t="s">
        <v>74</v>
      </c>
      <c r="AY436" s="234" t="s">
        <v>216</v>
      </c>
    </row>
    <row r="437" s="13" customFormat="1">
      <c r="A437" s="13"/>
      <c r="B437" s="223"/>
      <c r="C437" s="224"/>
      <c r="D437" s="225" t="s">
        <v>226</v>
      </c>
      <c r="E437" s="226" t="s">
        <v>19</v>
      </c>
      <c r="F437" s="227" t="s">
        <v>657</v>
      </c>
      <c r="G437" s="224"/>
      <c r="H437" s="228">
        <v>10.6</v>
      </c>
      <c r="I437" s="229"/>
      <c r="J437" s="224"/>
      <c r="K437" s="224"/>
      <c r="L437" s="230"/>
      <c r="M437" s="231"/>
      <c r="N437" s="232"/>
      <c r="O437" s="232"/>
      <c r="P437" s="232"/>
      <c r="Q437" s="232"/>
      <c r="R437" s="232"/>
      <c r="S437" s="232"/>
      <c r="T437" s="23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4" t="s">
        <v>226</v>
      </c>
      <c r="AU437" s="234" t="s">
        <v>89</v>
      </c>
      <c r="AV437" s="13" t="s">
        <v>84</v>
      </c>
      <c r="AW437" s="13" t="s">
        <v>35</v>
      </c>
      <c r="AX437" s="13" t="s">
        <v>74</v>
      </c>
      <c r="AY437" s="234" t="s">
        <v>216</v>
      </c>
    </row>
    <row r="438" s="13" customFormat="1">
      <c r="A438" s="13"/>
      <c r="B438" s="223"/>
      <c r="C438" s="224"/>
      <c r="D438" s="225" t="s">
        <v>226</v>
      </c>
      <c r="E438" s="226" t="s">
        <v>19</v>
      </c>
      <c r="F438" s="227" t="s">
        <v>658</v>
      </c>
      <c r="G438" s="224"/>
      <c r="H438" s="228">
        <v>16.350000000000001</v>
      </c>
      <c r="I438" s="229"/>
      <c r="J438" s="224"/>
      <c r="K438" s="224"/>
      <c r="L438" s="230"/>
      <c r="M438" s="231"/>
      <c r="N438" s="232"/>
      <c r="O438" s="232"/>
      <c r="P438" s="232"/>
      <c r="Q438" s="232"/>
      <c r="R438" s="232"/>
      <c r="S438" s="232"/>
      <c r="T438" s="23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4" t="s">
        <v>226</v>
      </c>
      <c r="AU438" s="234" t="s">
        <v>89</v>
      </c>
      <c r="AV438" s="13" t="s">
        <v>84</v>
      </c>
      <c r="AW438" s="13" t="s">
        <v>35</v>
      </c>
      <c r="AX438" s="13" t="s">
        <v>74</v>
      </c>
      <c r="AY438" s="234" t="s">
        <v>216</v>
      </c>
    </row>
    <row r="439" s="13" customFormat="1">
      <c r="A439" s="13"/>
      <c r="B439" s="223"/>
      <c r="C439" s="224"/>
      <c r="D439" s="225" t="s">
        <v>226</v>
      </c>
      <c r="E439" s="226" t="s">
        <v>19</v>
      </c>
      <c r="F439" s="227" t="s">
        <v>659</v>
      </c>
      <c r="G439" s="224"/>
      <c r="H439" s="228">
        <v>15.15</v>
      </c>
      <c r="I439" s="229"/>
      <c r="J439" s="224"/>
      <c r="K439" s="224"/>
      <c r="L439" s="230"/>
      <c r="M439" s="231"/>
      <c r="N439" s="232"/>
      <c r="O439" s="232"/>
      <c r="P439" s="232"/>
      <c r="Q439" s="232"/>
      <c r="R439" s="232"/>
      <c r="S439" s="232"/>
      <c r="T439" s="23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4" t="s">
        <v>226</v>
      </c>
      <c r="AU439" s="234" t="s">
        <v>89</v>
      </c>
      <c r="AV439" s="13" t="s">
        <v>84</v>
      </c>
      <c r="AW439" s="13" t="s">
        <v>35</v>
      </c>
      <c r="AX439" s="13" t="s">
        <v>74</v>
      </c>
      <c r="AY439" s="234" t="s">
        <v>216</v>
      </c>
    </row>
    <row r="440" s="16" customFormat="1">
      <c r="A440" s="16"/>
      <c r="B440" s="267"/>
      <c r="C440" s="268"/>
      <c r="D440" s="225" t="s">
        <v>226</v>
      </c>
      <c r="E440" s="269" t="s">
        <v>19</v>
      </c>
      <c r="F440" s="270" t="s">
        <v>563</v>
      </c>
      <c r="G440" s="268"/>
      <c r="H440" s="271">
        <v>49.350000000000001</v>
      </c>
      <c r="I440" s="272"/>
      <c r="J440" s="268"/>
      <c r="K440" s="268"/>
      <c r="L440" s="273"/>
      <c r="M440" s="274"/>
      <c r="N440" s="275"/>
      <c r="O440" s="275"/>
      <c r="P440" s="275"/>
      <c r="Q440" s="275"/>
      <c r="R440" s="275"/>
      <c r="S440" s="275"/>
      <c r="T440" s="27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T440" s="277" t="s">
        <v>226</v>
      </c>
      <c r="AU440" s="277" t="s">
        <v>89</v>
      </c>
      <c r="AV440" s="16" t="s">
        <v>89</v>
      </c>
      <c r="AW440" s="16" t="s">
        <v>35</v>
      </c>
      <c r="AX440" s="16" t="s">
        <v>74</v>
      </c>
      <c r="AY440" s="277" t="s">
        <v>216</v>
      </c>
    </row>
    <row r="441" s="13" customFormat="1">
      <c r="A441" s="13"/>
      <c r="B441" s="223"/>
      <c r="C441" s="224"/>
      <c r="D441" s="225" t="s">
        <v>226</v>
      </c>
      <c r="E441" s="226" t="s">
        <v>19</v>
      </c>
      <c r="F441" s="227" t="s">
        <v>660</v>
      </c>
      <c r="G441" s="224"/>
      <c r="H441" s="228">
        <v>0</v>
      </c>
      <c r="I441" s="229"/>
      <c r="J441" s="224"/>
      <c r="K441" s="224"/>
      <c r="L441" s="230"/>
      <c r="M441" s="231"/>
      <c r="N441" s="232"/>
      <c r="O441" s="232"/>
      <c r="P441" s="232"/>
      <c r="Q441" s="232"/>
      <c r="R441" s="232"/>
      <c r="S441" s="232"/>
      <c r="T441" s="23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4" t="s">
        <v>226</v>
      </c>
      <c r="AU441" s="234" t="s">
        <v>89</v>
      </c>
      <c r="AV441" s="13" t="s">
        <v>84</v>
      </c>
      <c r="AW441" s="13" t="s">
        <v>35</v>
      </c>
      <c r="AX441" s="13" t="s">
        <v>74</v>
      </c>
      <c r="AY441" s="234" t="s">
        <v>216</v>
      </c>
    </row>
    <row r="442" s="14" customFormat="1">
      <c r="A442" s="14"/>
      <c r="B442" s="235"/>
      <c r="C442" s="236"/>
      <c r="D442" s="225" t="s">
        <v>226</v>
      </c>
      <c r="E442" s="237" t="s">
        <v>19</v>
      </c>
      <c r="F442" s="238" t="s">
        <v>558</v>
      </c>
      <c r="G442" s="236"/>
      <c r="H442" s="237" t="s">
        <v>19</v>
      </c>
      <c r="I442" s="239"/>
      <c r="J442" s="236"/>
      <c r="K442" s="236"/>
      <c r="L442" s="240"/>
      <c r="M442" s="241"/>
      <c r="N442" s="242"/>
      <c r="O442" s="242"/>
      <c r="P442" s="242"/>
      <c r="Q442" s="242"/>
      <c r="R442" s="242"/>
      <c r="S442" s="242"/>
      <c r="T442" s="243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44" t="s">
        <v>226</v>
      </c>
      <c r="AU442" s="244" t="s">
        <v>89</v>
      </c>
      <c r="AV442" s="14" t="s">
        <v>82</v>
      </c>
      <c r="AW442" s="14" t="s">
        <v>35</v>
      </c>
      <c r="AX442" s="14" t="s">
        <v>74</v>
      </c>
      <c r="AY442" s="244" t="s">
        <v>216</v>
      </c>
    </row>
    <row r="443" s="13" customFormat="1">
      <c r="A443" s="13"/>
      <c r="B443" s="223"/>
      <c r="C443" s="224"/>
      <c r="D443" s="225" t="s">
        <v>226</v>
      </c>
      <c r="E443" s="226" t="s">
        <v>19</v>
      </c>
      <c r="F443" s="227" t="s">
        <v>661</v>
      </c>
      <c r="G443" s="224"/>
      <c r="H443" s="228">
        <v>62.100000000000001</v>
      </c>
      <c r="I443" s="229"/>
      <c r="J443" s="224"/>
      <c r="K443" s="224"/>
      <c r="L443" s="230"/>
      <c r="M443" s="231"/>
      <c r="N443" s="232"/>
      <c r="O443" s="232"/>
      <c r="P443" s="232"/>
      <c r="Q443" s="232"/>
      <c r="R443" s="232"/>
      <c r="S443" s="232"/>
      <c r="T443" s="23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4" t="s">
        <v>226</v>
      </c>
      <c r="AU443" s="234" t="s">
        <v>89</v>
      </c>
      <c r="AV443" s="13" t="s">
        <v>84</v>
      </c>
      <c r="AW443" s="13" t="s">
        <v>35</v>
      </c>
      <c r="AX443" s="13" t="s">
        <v>74</v>
      </c>
      <c r="AY443" s="234" t="s">
        <v>216</v>
      </c>
    </row>
    <row r="444" s="16" customFormat="1">
      <c r="A444" s="16"/>
      <c r="B444" s="267"/>
      <c r="C444" s="268"/>
      <c r="D444" s="225" t="s">
        <v>226</v>
      </c>
      <c r="E444" s="269" t="s">
        <v>19</v>
      </c>
      <c r="F444" s="270" t="s">
        <v>563</v>
      </c>
      <c r="G444" s="268"/>
      <c r="H444" s="271">
        <v>62.100000000000001</v>
      </c>
      <c r="I444" s="272"/>
      <c r="J444" s="268"/>
      <c r="K444" s="268"/>
      <c r="L444" s="273"/>
      <c r="M444" s="274"/>
      <c r="N444" s="275"/>
      <c r="O444" s="275"/>
      <c r="P444" s="275"/>
      <c r="Q444" s="275"/>
      <c r="R444" s="275"/>
      <c r="S444" s="275"/>
      <c r="T444" s="27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T444" s="277" t="s">
        <v>226</v>
      </c>
      <c r="AU444" s="277" t="s">
        <v>89</v>
      </c>
      <c r="AV444" s="16" t="s">
        <v>89</v>
      </c>
      <c r="AW444" s="16" t="s">
        <v>35</v>
      </c>
      <c r="AX444" s="16" t="s">
        <v>74</v>
      </c>
      <c r="AY444" s="277" t="s">
        <v>216</v>
      </c>
    </row>
    <row r="445" s="14" customFormat="1">
      <c r="A445" s="14"/>
      <c r="B445" s="235"/>
      <c r="C445" s="236"/>
      <c r="D445" s="225" t="s">
        <v>226</v>
      </c>
      <c r="E445" s="237" t="s">
        <v>19</v>
      </c>
      <c r="F445" s="238" t="s">
        <v>662</v>
      </c>
      <c r="G445" s="236"/>
      <c r="H445" s="237" t="s">
        <v>19</v>
      </c>
      <c r="I445" s="239"/>
      <c r="J445" s="236"/>
      <c r="K445" s="236"/>
      <c r="L445" s="240"/>
      <c r="M445" s="241"/>
      <c r="N445" s="242"/>
      <c r="O445" s="242"/>
      <c r="P445" s="242"/>
      <c r="Q445" s="242"/>
      <c r="R445" s="242"/>
      <c r="S445" s="242"/>
      <c r="T445" s="243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4" t="s">
        <v>226</v>
      </c>
      <c r="AU445" s="244" t="s">
        <v>89</v>
      </c>
      <c r="AV445" s="14" t="s">
        <v>82</v>
      </c>
      <c r="AW445" s="14" t="s">
        <v>35</v>
      </c>
      <c r="AX445" s="14" t="s">
        <v>74</v>
      </c>
      <c r="AY445" s="244" t="s">
        <v>216</v>
      </c>
    </row>
    <row r="446" s="13" customFormat="1">
      <c r="A446" s="13"/>
      <c r="B446" s="223"/>
      <c r="C446" s="224"/>
      <c r="D446" s="225" t="s">
        <v>226</v>
      </c>
      <c r="E446" s="226" t="s">
        <v>19</v>
      </c>
      <c r="F446" s="227" t="s">
        <v>663</v>
      </c>
      <c r="G446" s="224"/>
      <c r="H446" s="228">
        <v>14.6</v>
      </c>
      <c r="I446" s="229"/>
      <c r="J446" s="224"/>
      <c r="K446" s="224"/>
      <c r="L446" s="230"/>
      <c r="M446" s="231"/>
      <c r="N446" s="232"/>
      <c r="O446" s="232"/>
      <c r="P446" s="232"/>
      <c r="Q446" s="232"/>
      <c r="R446" s="232"/>
      <c r="S446" s="232"/>
      <c r="T446" s="23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4" t="s">
        <v>226</v>
      </c>
      <c r="AU446" s="234" t="s">
        <v>89</v>
      </c>
      <c r="AV446" s="13" t="s">
        <v>84</v>
      </c>
      <c r="AW446" s="13" t="s">
        <v>35</v>
      </c>
      <c r="AX446" s="13" t="s">
        <v>74</v>
      </c>
      <c r="AY446" s="234" t="s">
        <v>216</v>
      </c>
    </row>
    <row r="447" s="13" customFormat="1">
      <c r="A447" s="13"/>
      <c r="B447" s="223"/>
      <c r="C447" s="224"/>
      <c r="D447" s="225" t="s">
        <v>226</v>
      </c>
      <c r="E447" s="226" t="s">
        <v>19</v>
      </c>
      <c r="F447" s="227" t="s">
        <v>664</v>
      </c>
      <c r="G447" s="224"/>
      <c r="H447" s="228">
        <v>7.6500000000000004</v>
      </c>
      <c r="I447" s="229"/>
      <c r="J447" s="224"/>
      <c r="K447" s="224"/>
      <c r="L447" s="230"/>
      <c r="M447" s="231"/>
      <c r="N447" s="232"/>
      <c r="O447" s="232"/>
      <c r="P447" s="232"/>
      <c r="Q447" s="232"/>
      <c r="R447" s="232"/>
      <c r="S447" s="232"/>
      <c r="T447" s="23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4" t="s">
        <v>226</v>
      </c>
      <c r="AU447" s="234" t="s">
        <v>89</v>
      </c>
      <c r="AV447" s="13" t="s">
        <v>84</v>
      </c>
      <c r="AW447" s="13" t="s">
        <v>35</v>
      </c>
      <c r="AX447" s="13" t="s">
        <v>74</v>
      </c>
      <c r="AY447" s="234" t="s">
        <v>216</v>
      </c>
    </row>
    <row r="448" s="13" customFormat="1">
      <c r="A448" s="13"/>
      <c r="B448" s="223"/>
      <c r="C448" s="224"/>
      <c r="D448" s="225" t="s">
        <v>226</v>
      </c>
      <c r="E448" s="226" t="s">
        <v>19</v>
      </c>
      <c r="F448" s="227" t="s">
        <v>665</v>
      </c>
      <c r="G448" s="224"/>
      <c r="H448" s="228">
        <v>4.5</v>
      </c>
      <c r="I448" s="229"/>
      <c r="J448" s="224"/>
      <c r="K448" s="224"/>
      <c r="L448" s="230"/>
      <c r="M448" s="231"/>
      <c r="N448" s="232"/>
      <c r="O448" s="232"/>
      <c r="P448" s="232"/>
      <c r="Q448" s="232"/>
      <c r="R448" s="232"/>
      <c r="S448" s="232"/>
      <c r="T448" s="23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4" t="s">
        <v>226</v>
      </c>
      <c r="AU448" s="234" t="s">
        <v>89</v>
      </c>
      <c r="AV448" s="13" t="s">
        <v>84</v>
      </c>
      <c r="AW448" s="13" t="s">
        <v>35</v>
      </c>
      <c r="AX448" s="13" t="s">
        <v>74</v>
      </c>
      <c r="AY448" s="234" t="s">
        <v>216</v>
      </c>
    </row>
    <row r="449" s="13" customFormat="1">
      <c r="A449" s="13"/>
      <c r="B449" s="223"/>
      <c r="C449" s="224"/>
      <c r="D449" s="225" t="s">
        <v>226</v>
      </c>
      <c r="E449" s="226" t="s">
        <v>19</v>
      </c>
      <c r="F449" s="227" t="s">
        <v>666</v>
      </c>
      <c r="G449" s="224"/>
      <c r="H449" s="228">
        <v>8.8000000000000007</v>
      </c>
      <c r="I449" s="229"/>
      <c r="J449" s="224"/>
      <c r="K449" s="224"/>
      <c r="L449" s="230"/>
      <c r="M449" s="231"/>
      <c r="N449" s="232"/>
      <c r="O449" s="232"/>
      <c r="P449" s="232"/>
      <c r="Q449" s="232"/>
      <c r="R449" s="232"/>
      <c r="S449" s="232"/>
      <c r="T449" s="23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4" t="s">
        <v>226</v>
      </c>
      <c r="AU449" s="234" t="s">
        <v>89</v>
      </c>
      <c r="AV449" s="13" t="s">
        <v>84</v>
      </c>
      <c r="AW449" s="13" t="s">
        <v>35</v>
      </c>
      <c r="AX449" s="13" t="s">
        <v>74</v>
      </c>
      <c r="AY449" s="234" t="s">
        <v>216</v>
      </c>
    </row>
    <row r="450" s="13" customFormat="1">
      <c r="A450" s="13"/>
      <c r="B450" s="223"/>
      <c r="C450" s="224"/>
      <c r="D450" s="225" t="s">
        <v>226</v>
      </c>
      <c r="E450" s="226" t="s">
        <v>19</v>
      </c>
      <c r="F450" s="227" t="s">
        <v>667</v>
      </c>
      <c r="G450" s="224"/>
      <c r="H450" s="228">
        <v>10.4</v>
      </c>
      <c r="I450" s="229"/>
      <c r="J450" s="224"/>
      <c r="K450" s="224"/>
      <c r="L450" s="230"/>
      <c r="M450" s="231"/>
      <c r="N450" s="232"/>
      <c r="O450" s="232"/>
      <c r="P450" s="232"/>
      <c r="Q450" s="232"/>
      <c r="R450" s="232"/>
      <c r="S450" s="232"/>
      <c r="T450" s="23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4" t="s">
        <v>226</v>
      </c>
      <c r="AU450" s="234" t="s">
        <v>89</v>
      </c>
      <c r="AV450" s="13" t="s">
        <v>84</v>
      </c>
      <c r="AW450" s="13" t="s">
        <v>35</v>
      </c>
      <c r="AX450" s="13" t="s">
        <v>74</v>
      </c>
      <c r="AY450" s="234" t="s">
        <v>216</v>
      </c>
    </row>
    <row r="451" s="13" customFormat="1">
      <c r="A451" s="13"/>
      <c r="B451" s="223"/>
      <c r="C451" s="224"/>
      <c r="D451" s="225" t="s">
        <v>226</v>
      </c>
      <c r="E451" s="226" t="s">
        <v>19</v>
      </c>
      <c r="F451" s="227" t="s">
        <v>668</v>
      </c>
      <c r="G451" s="224"/>
      <c r="H451" s="228">
        <v>14.4</v>
      </c>
      <c r="I451" s="229"/>
      <c r="J451" s="224"/>
      <c r="K451" s="224"/>
      <c r="L451" s="230"/>
      <c r="M451" s="231"/>
      <c r="N451" s="232"/>
      <c r="O451" s="232"/>
      <c r="P451" s="232"/>
      <c r="Q451" s="232"/>
      <c r="R451" s="232"/>
      <c r="S451" s="232"/>
      <c r="T451" s="23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4" t="s">
        <v>226</v>
      </c>
      <c r="AU451" s="234" t="s">
        <v>89</v>
      </c>
      <c r="AV451" s="13" t="s">
        <v>84</v>
      </c>
      <c r="AW451" s="13" t="s">
        <v>35</v>
      </c>
      <c r="AX451" s="13" t="s">
        <v>74</v>
      </c>
      <c r="AY451" s="234" t="s">
        <v>216</v>
      </c>
    </row>
    <row r="452" s="16" customFormat="1">
      <c r="A452" s="16"/>
      <c r="B452" s="267"/>
      <c r="C452" s="268"/>
      <c r="D452" s="225" t="s">
        <v>226</v>
      </c>
      <c r="E452" s="269" t="s">
        <v>19</v>
      </c>
      <c r="F452" s="270" t="s">
        <v>563</v>
      </c>
      <c r="G452" s="268"/>
      <c r="H452" s="271">
        <v>60.350000000000001</v>
      </c>
      <c r="I452" s="272"/>
      <c r="J452" s="268"/>
      <c r="K452" s="268"/>
      <c r="L452" s="273"/>
      <c r="M452" s="274"/>
      <c r="N452" s="275"/>
      <c r="O452" s="275"/>
      <c r="P452" s="275"/>
      <c r="Q452" s="275"/>
      <c r="R452" s="275"/>
      <c r="S452" s="275"/>
      <c r="T452" s="27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T452" s="277" t="s">
        <v>226</v>
      </c>
      <c r="AU452" s="277" t="s">
        <v>89</v>
      </c>
      <c r="AV452" s="16" t="s">
        <v>89</v>
      </c>
      <c r="AW452" s="16" t="s">
        <v>35</v>
      </c>
      <c r="AX452" s="16" t="s">
        <v>74</v>
      </c>
      <c r="AY452" s="277" t="s">
        <v>216</v>
      </c>
    </row>
    <row r="453" s="14" customFormat="1">
      <c r="A453" s="14"/>
      <c r="B453" s="235"/>
      <c r="C453" s="236"/>
      <c r="D453" s="225" t="s">
        <v>226</v>
      </c>
      <c r="E453" s="237" t="s">
        <v>19</v>
      </c>
      <c r="F453" s="238" t="s">
        <v>561</v>
      </c>
      <c r="G453" s="236"/>
      <c r="H453" s="237" t="s">
        <v>19</v>
      </c>
      <c r="I453" s="239"/>
      <c r="J453" s="236"/>
      <c r="K453" s="236"/>
      <c r="L453" s="240"/>
      <c r="M453" s="241"/>
      <c r="N453" s="242"/>
      <c r="O453" s="242"/>
      <c r="P453" s="242"/>
      <c r="Q453" s="242"/>
      <c r="R453" s="242"/>
      <c r="S453" s="242"/>
      <c r="T453" s="243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4" t="s">
        <v>226</v>
      </c>
      <c r="AU453" s="244" t="s">
        <v>89</v>
      </c>
      <c r="AV453" s="14" t="s">
        <v>82</v>
      </c>
      <c r="AW453" s="14" t="s">
        <v>35</v>
      </c>
      <c r="AX453" s="14" t="s">
        <v>74</v>
      </c>
      <c r="AY453" s="244" t="s">
        <v>216</v>
      </c>
    </row>
    <row r="454" s="13" customFormat="1">
      <c r="A454" s="13"/>
      <c r="B454" s="223"/>
      <c r="C454" s="224"/>
      <c r="D454" s="225" t="s">
        <v>226</v>
      </c>
      <c r="E454" s="226" t="s">
        <v>19</v>
      </c>
      <c r="F454" s="227" t="s">
        <v>669</v>
      </c>
      <c r="G454" s="224"/>
      <c r="H454" s="228">
        <v>43.200000000000003</v>
      </c>
      <c r="I454" s="229"/>
      <c r="J454" s="224"/>
      <c r="K454" s="224"/>
      <c r="L454" s="230"/>
      <c r="M454" s="231"/>
      <c r="N454" s="232"/>
      <c r="O454" s="232"/>
      <c r="P454" s="232"/>
      <c r="Q454" s="232"/>
      <c r="R454" s="232"/>
      <c r="S454" s="232"/>
      <c r="T454" s="23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4" t="s">
        <v>226</v>
      </c>
      <c r="AU454" s="234" t="s">
        <v>89</v>
      </c>
      <c r="AV454" s="13" t="s">
        <v>84</v>
      </c>
      <c r="AW454" s="13" t="s">
        <v>35</v>
      </c>
      <c r="AX454" s="13" t="s">
        <v>74</v>
      </c>
      <c r="AY454" s="234" t="s">
        <v>216</v>
      </c>
    </row>
    <row r="455" s="16" customFormat="1">
      <c r="A455" s="16"/>
      <c r="B455" s="267"/>
      <c r="C455" s="268"/>
      <c r="D455" s="225" t="s">
        <v>226</v>
      </c>
      <c r="E455" s="269" t="s">
        <v>19</v>
      </c>
      <c r="F455" s="270" t="s">
        <v>563</v>
      </c>
      <c r="G455" s="268"/>
      <c r="H455" s="271">
        <v>43.200000000000003</v>
      </c>
      <c r="I455" s="272"/>
      <c r="J455" s="268"/>
      <c r="K455" s="268"/>
      <c r="L455" s="273"/>
      <c r="M455" s="274"/>
      <c r="N455" s="275"/>
      <c r="O455" s="275"/>
      <c r="P455" s="275"/>
      <c r="Q455" s="275"/>
      <c r="R455" s="275"/>
      <c r="S455" s="275"/>
      <c r="T455" s="27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T455" s="277" t="s">
        <v>226</v>
      </c>
      <c r="AU455" s="277" t="s">
        <v>89</v>
      </c>
      <c r="AV455" s="16" t="s">
        <v>89</v>
      </c>
      <c r="AW455" s="16" t="s">
        <v>35</v>
      </c>
      <c r="AX455" s="16" t="s">
        <v>74</v>
      </c>
      <c r="AY455" s="277" t="s">
        <v>216</v>
      </c>
    </row>
    <row r="456" s="15" customFormat="1">
      <c r="A456" s="15"/>
      <c r="B456" s="256"/>
      <c r="C456" s="257"/>
      <c r="D456" s="225" t="s">
        <v>226</v>
      </c>
      <c r="E456" s="258" t="s">
        <v>19</v>
      </c>
      <c r="F456" s="259" t="s">
        <v>330</v>
      </c>
      <c r="G456" s="257"/>
      <c r="H456" s="260">
        <v>1385.25</v>
      </c>
      <c r="I456" s="261"/>
      <c r="J456" s="257"/>
      <c r="K456" s="257"/>
      <c r="L456" s="262"/>
      <c r="M456" s="263"/>
      <c r="N456" s="264"/>
      <c r="O456" s="264"/>
      <c r="P456" s="264"/>
      <c r="Q456" s="264"/>
      <c r="R456" s="264"/>
      <c r="S456" s="264"/>
      <c r="T456" s="26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66" t="s">
        <v>226</v>
      </c>
      <c r="AU456" s="266" t="s">
        <v>89</v>
      </c>
      <c r="AV456" s="15" t="s">
        <v>222</v>
      </c>
      <c r="AW456" s="15" t="s">
        <v>35</v>
      </c>
      <c r="AX456" s="15" t="s">
        <v>82</v>
      </c>
      <c r="AY456" s="266" t="s">
        <v>216</v>
      </c>
    </row>
    <row r="457" s="2" customFormat="1" ht="24.15" customHeight="1">
      <c r="A457" s="41"/>
      <c r="B457" s="42"/>
      <c r="C457" s="246" t="s">
        <v>670</v>
      </c>
      <c r="D457" s="246" t="s">
        <v>278</v>
      </c>
      <c r="E457" s="247" t="s">
        <v>671</v>
      </c>
      <c r="F457" s="248" t="s">
        <v>672</v>
      </c>
      <c r="G457" s="249" t="s">
        <v>125</v>
      </c>
      <c r="H457" s="250">
        <v>1454.5129999999999</v>
      </c>
      <c r="I457" s="251"/>
      <c r="J457" s="252">
        <f>ROUND(I457*H457,2)</f>
        <v>0</v>
      </c>
      <c r="K457" s="248" t="s">
        <v>221</v>
      </c>
      <c r="L457" s="253"/>
      <c r="M457" s="254" t="s">
        <v>19</v>
      </c>
      <c r="N457" s="255" t="s">
        <v>45</v>
      </c>
      <c r="O457" s="87"/>
      <c r="P457" s="214">
        <f>O457*H457</f>
        <v>0</v>
      </c>
      <c r="Q457" s="214">
        <v>4.0000000000000003E-05</v>
      </c>
      <c r="R457" s="214">
        <f>Q457*H457</f>
        <v>0.058180519999999999</v>
      </c>
      <c r="S457" s="214">
        <v>0</v>
      </c>
      <c r="T457" s="215">
        <f>S457*H457</f>
        <v>0</v>
      </c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R457" s="216" t="s">
        <v>264</v>
      </c>
      <c r="AT457" s="216" t="s">
        <v>278</v>
      </c>
      <c r="AU457" s="216" t="s">
        <v>89</v>
      </c>
      <c r="AY457" s="20" t="s">
        <v>216</v>
      </c>
      <c r="BE457" s="217">
        <f>IF(N457="základní",J457,0)</f>
        <v>0</v>
      </c>
      <c r="BF457" s="217">
        <f>IF(N457="snížená",J457,0)</f>
        <v>0</v>
      </c>
      <c r="BG457" s="217">
        <f>IF(N457="zákl. přenesená",J457,0)</f>
        <v>0</v>
      </c>
      <c r="BH457" s="217">
        <f>IF(N457="sníž. přenesená",J457,0)</f>
        <v>0</v>
      </c>
      <c r="BI457" s="217">
        <f>IF(N457="nulová",J457,0)</f>
        <v>0</v>
      </c>
      <c r="BJ457" s="20" t="s">
        <v>82</v>
      </c>
      <c r="BK457" s="217">
        <f>ROUND(I457*H457,2)</f>
        <v>0</v>
      </c>
      <c r="BL457" s="20" t="s">
        <v>222</v>
      </c>
      <c r="BM457" s="216" t="s">
        <v>673</v>
      </c>
    </row>
    <row r="458" s="13" customFormat="1">
      <c r="A458" s="13"/>
      <c r="B458" s="223"/>
      <c r="C458" s="224"/>
      <c r="D458" s="225" t="s">
        <v>226</v>
      </c>
      <c r="E458" s="224"/>
      <c r="F458" s="227" t="s">
        <v>674</v>
      </c>
      <c r="G458" s="224"/>
      <c r="H458" s="228">
        <v>1454.5129999999999</v>
      </c>
      <c r="I458" s="229"/>
      <c r="J458" s="224"/>
      <c r="K458" s="224"/>
      <c r="L458" s="230"/>
      <c r="M458" s="231"/>
      <c r="N458" s="232"/>
      <c r="O458" s="232"/>
      <c r="P458" s="232"/>
      <c r="Q458" s="232"/>
      <c r="R458" s="232"/>
      <c r="S458" s="232"/>
      <c r="T458" s="23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4" t="s">
        <v>226</v>
      </c>
      <c r="AU458" s="234" t="s">
        <v>89</v>
      </c>
      <c r="AV458" s="13" t="s">
        <v>84</v>
      </c>
      <c r="AW458" s="13" t="s">
        <v>4</v>
      </c>
      <c r="AX458" s="13" t="s">
        <v>82</v>
      </c>
      <c r="AY458" s="234" t="s">
        <v>216</v>
      </c>
    </row>
    <row r="459" s="2" customFormat="1" ht="24.15" customHeight="1">
      <c r="A459" s="41"/>
      <c r="B459" s="42"/>
      <c r="C459" s="205" t="s">
        <v>675</v>
      </c>
      <c r="D459" s="205" t="s">
        <v>218</v>
      </c>
      <c r="E459" s="206" t="s">
        <v>676</v>
      </c>
      <c r="F459" s="207" t="s">
        <v>677</v>
      </c>
      <c r="G459" s="208" t="s">
        <v>125</v>
      </c>
      <c r="H459" s="209">
        <v>176.40000000000001</v>
      </c>
      <c r="I459" s="210"/>
      <c r="J459" s="211">
        <f>ROUND(I459*H459,2)</f>
        <v>0</v>
      </c>
      <c r="K459" s="207" t="s">
        <v>221</v>
      </c>
      <c r="L459" s="47"/>
      <c r="M459" s="212" t="s">
        <v>19</v>
      </c>
      <c r="N459" s="213" t="s">
        <v>45</v>
      </c>
      <c r="O459" s="87"/>
      <c r="P459" s="214">
        <f>O459*H459</f>
        <v>0</v>
      </c>
      <c r="Q459" s="214">
        <v>0</v>
      </c>
      <c r="R459" s="214">
        <f>Q459*H459</f>
        <v>0</v>
      </c>
      <c r="S459" s="214">
        <v>0</v>
      </c>
      <c r="T459" s="215">
        <f>S459*H459</f>
        <v>0</v>
      </c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R459" s="216" t="s">
        <v>222</v>
      </c>
      <c r="AT459" s="216" t="s">
        <v>218</v>
      </c>
      <c r="AU459" s="216" t="s">
        <v>89</v>
      </c>
      <c r="AY459" s="20" t="s">
        <v>216</v>
      </c>
      <c r="BE459" s="217">
        <f>IF(N459="základní",J459,0)</f>
        <v>0</v>
      </c>
      <c r="BF459" s="217">
        <f>IF(N459="snížená",J459,0)</f>
        <v>0</v>
      </c>
      <c r="BG459" s="217">
        <f>IF(N459="zákl. přenesená",J459,0)</f>
        <v>0</v>
      </c>
      <c r="BH459" s="217">
        <f>IF(N459="sníž. přenesená",J459,0)</f>
        <v>0</v>
      </c>
      <c r="BI459" s="217">
        <f>IF(N459="nulová",J459,0)</f>
        <v>0</v>
      </c>
      <c r="BJ459" s="20" t="s">
        <v>82</v>
      </c>
      <c r="BK459" s="217">
        <f>ROUND(I459*H459,2)</f>
        <v>0</v>
      </c>
      <c r="BL459" s="20" t="s">
        <v>222</v>
      </c>
      <c r="BM459" s="216" t="s">
        <v>678</v>
      </c>
    </row>
    <row r="460" s="2" customFormat="1">
      <c r="A460" s="41"/>
      <c r="B460" s="42"/>
      <c r="C460" s="43"/>
      <c r="D460" s="218" t="s">
        <v>224</v>
      </c>
      <c r="E460" s="43"/>
      <c r="F460" s="219" t="s">
        <v>679</v>
      </c>
      <c r="G460" s="43"/>
      <c r="H460" s="43"/>
      <c r="I460" s="220"/>
      <c r="J460" s="43"/>
      <c r="K460" s="43"/>
      <c r="L460" s="47"/>
      <c r="M460" s="221"/>
      <c r="N460" s="222"/>
      <c r="O460" s="87"/>
      <c r="P460" s="87"/>
      <c r="Q460" s="87"/>
      <c r="R460" s="87"/>
      <c r="S460" s="87"/>
      <c r="T460" s="88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T460" s="20" t="s">
        <v>224</v>
      </c>
      <c r="AU460" s="20" t="s">
        <v>89</v>
      </c>
    </row>
    <row r="461" s="14" customFormat="1">
      <c r="A461" s="14"/>
      <c r="B461" s="235"/>
      <c r="C461" s="236"/>
      <c r="D461" s="225" t="s">
        <v>226</v>
      </c>
      <c r="E461" s="237" t="s">
        <v>19</v>
      </c>
      <c r="F461" s="238" t="s">
        <v>680</v>
      </c>
      <c r="G461" s="236"/>
      <c r="H461" s="237" t="s">
        <v>19</v>
      </c>
      <c r="I461" s="239"/>
      <c r="J461" s="236"/>
      <c r="K461" s="236"/>
      <c r="L461" s="240"/>
      <c r="M461" s="241"/>
      <c r="N461" s="242"/>
      <c r="O461" s="242"/>
      <c r="P461" s="242"/>
      <c r="Q461" s="242"/>
      <c r="R461" s="242"/>
      <c r="S461" s="242"/>
      <c r="T461" s="243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44" t="s">
        <v>226</v>
      </c>
      <c r="AU461" s="244" t="s">
        <v>89</v>
      </c>
      <c r="AV461" s="14" t="s">
        <v>82</v>
      </c>
      <c r="AW461" s="14" t="s">
        <v>35</v>
      </c>
      <c r="AX461" s="14" t="s">
        <v>74</v>
      </c>
      <c r="AY461" s="244" t="s">
        <v>216</v>
      </c>
    </row>
    <row r="462" s="13" customFormat="1">
      <c r="A462" s="13"/>
      <c r="B462" s="223"/>
      <c r="C462" s="224"/>
      <c r="D462" s="225" t="s">
        <v>226</v>
      </c>
      <c r="E462" s="226" t="s">
        <v>19</v>
      </c>
      <c r="F462" s="227" t="s">
        <v>681</v>
      </c>
      <c r="G462" s="224"/>
      <c r="H462" s="228">
        <v>0</v>
      </c>
      <c r="I462" s="229"/>
      <c r="J462" s="224"/>
      <c r="K462" s="224"/>
      <c r="L462" s="230"/>
      <c r="M462" s="231"/>
      <c r="N462" s="232"/>
      <c r="O462" s="232"/>
      <c r="P462" s="232"/>
      <c r="Q462" s="232"/>
      <c r="R462" s="232"/>
      <c r="S462" s="232"/>
      <c r="T462" s="23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4" t="s">
        <v>226</v>
      </c>
      <c r="AU462" s="234" t="s">
        <v>89</v>
      </c>
      <c r="AV462" s="13" t="s">
        <v>84</v>
      </c>
      <c r="AW462" s="13" t="s">
        <v>35</v>
      </c>
      <c r="AX462" s="13" t="s">
        <v>74</v>
      </c>
      <c r="AY462" s="234" t="s">
        <v>216</v>
      </c>
    </row>
    <row r="463" s="13" customFormat="1">
      <c r="A463" s="13"/>
      <c r="B463" s="223"/>
      <c r="C463" s="224"/>
      <c r="D463" s="225" t="s">
        <v>226</v>
      </c>
      <c r="E463" s="226" t="s">
        <v>19</v>
      </c>
      <c r="F463" s="227" t="s">
        <v>682</v>
      </c>
      <c r="G463" s="224"/>
      <c r="H463" s="228">
        <v>6.7999999999999998</v>
      </c>
      <c r="I463" s="229"/>
      <c r="J463" s="224"/>
      <c r="K463" s="224"/>
      <c r="L463" s="230"/>
      <c r="M463" s="231"/>
      <c r="N463" s="232"/>
      <c r="O463" s="232"/>
      <c r="P463" s="232"/>
      <c r="Q463" s="232"/>
      <c r="R463" s="232"/>
      <c r="S463" s="232"/>
      <c r="T463" s="23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4" t="s">
        <v>226</v>
      </c>
      <c r="AU463" s="234" t="s">
        <v>89</v>
      </c>
      <c r="AV463" s="13" t="s">
        <v>84</v>
      </c>
      <c r="AW463" s="13" t="s">
        <v>35</v>
      </c>
      <c r="AX463" s="13" t="s">
        <v>74</v>
      </c>
      <c r="AY463" s="234" t="s">
        <v>216</v>
      </c>
    </row>
    <row r="464" s="13" customFormat="1">
      <c r="A464" s="13"/>
      <c r="B464" s="223"/>
      <c r="C464" s="224"/>
      <c r="D464" s="225" t="s">
        <v>226</v>
      </c>
      <c r="E464" s="226" t="s">
        <v>19</v>
      </c>
      <c r="F464" s="227" t="s">
        <v>683</v>
      </c>
      <c r="G464" s="224"/>
      <c r="H464" s="228">
        <v>7.7999999999999998</v>
      </c>
      <c r="I464" s="229"/>
      <c r="J464" s="224"/>
      <c r="K464" s="224"/>
      <c r="L464" s="230"/>
      <c r="M464" s="231"/>
      <c r="N464" s="232"/>
      <c r="O464" s="232"/>
      <c r="P464" s="232"/>
      <c r="Q464" s="232"/>
      <c r="R464" s="232"/>
      <c r="S464" s="232"/>
      <c r="T464" s="23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4" t="s">
        <v>226</v>
      </c>
      <c r="AU464" s="234" t="s">
        <v>89</v>
      </c>
      <c r="AV464" s="13" t="s">
        <v>84</v>
      </c>
      <c r="AW464" s="13" t="s">
        <v>35</v>
      </c>
      <c r="AX464" s="13" t="s">
        <v>74</v>
      </c>
      <c r="AY464" s="234" t="s">
        <v>216</v>
      </c>
    </row>
    <row r="465" s="13" customFormat="1">
      <c r="A465" s="13"/>
      <c r="B465" s="223"/>
      <c r="C465" s="224"/>
      <c r="D465" s="225" t="s">
        <v>226</v>
      </c>
      <c r="E465" s="226" t="s">
        <v>19</v>
      </c>
      <c r="F465" s="227" t="s">
        <v>684</v>
      </c>
      <c r="G465" s="224"/>
      <c r="H465" s="228">
        <v>4.5</v>
      </c>
      <c r="I465" s="229"/>
      <c r="J465" s="224"/>
      <c r="K465" s="224"/>
      <c r="L465" s="230"/>
      <c r="M465" s="231"/>
      <c r="N465" s="232"/>
      <c r="O465" s="232"/>
      <c r="P465" s="232"/>
      <c r="Q465" s="232"/>
      <c r="R465" s="232"/>
      <c r="S465" s="232"/>
      <c r="T465" s="23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4" t="s">
        <v>226</v>
      </c>
      <c r="AU465" s="234" t="s">
        <v>89</v>
      </c>
      <c r="AV465" s="13" t="s">
        <v>84</v>
      </c>
      <c r="AW465" s="13" t="s">
        <v>35</v>
      </c>
      <c r="AX465" s="13" t="s">
        <v>74</v>
      </c>
      <c r="AY465" s="234" t="s">
        <v>216</v>
      </c>
    </row>
    <row r="466" s="13" customFormat="1">
      <c r="A466" s="13"/>
      <c r="B466" s="223"/>
      <c r="C466" s="224"/>
      <c r="D466" s="225" t="s">
        <v>226</v>
      </c>
      <c r="E466" s="226" t="s">
        <v>19</v>
      </c>
      <c r="F466" s="227" t="s">
        <v>685</v>
      </c>
      <c r="G466" s="224"/>
      <c r="H466" s="228">
        <v>8.3000000000000007</v>
      </c>
      <c r="I466" s="229"/>
      <c r="J466" s="224"/>
      <c r="K466" s="224"/>
      <c r="L466" s="230"/>
      <c r="M466" s="231"/>
      <c r="N466" s="232"/>
      <c r="O466" s="232"/>
      <c r="P466" s="232"/>
      <c r="Q466" s="232"/>
      <c r="R466" s="232"/>
      <c r="S466" s="232"/>
      <c r="T466" s="23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4" t="s">
        <v>226</v>
      </c>
      <c r="AU466" s="234" t="s">
        <v>89</v>
      </c>
      <c r="AV466" s="13" t="s">
        <v>84</v>
      </c>
      <c r="AW466" s="13" t="s">
        <v>35</v>
      </c>
      <c r="AX466" s="13" t="s">
        <v>74</v>
      </c>
      <c r="AY466" s="234" t="s">
        <v>216</v>
      </c>
    </row>
    <row r="467" s="13" customFormat="1">
      <c r="A467" s="13"/>
      <c r="B467" s="223"/>
      <c r="C467" s="224"/>
      <c r="D467" s="225" t="s">
        <v>226</v>
      </c>
      <c r="E467" s="226" t="s">
        <v>19</v>
      </c>
      <c r="F467" s="227" t="s">
        <v>686</v>
      </c>
      <c r="G467" s="224"/>
      <c r="H467" s="228">
        <v>4.7000000000000002</v>
      </c>
      <c r="I467" s="229"/>
      <c r="J467" s="224"/>
      <c r="K467" s="224"/>
      <c r="L467" s="230"/>
      <c r="M467" s="231"/>
      <c r="N467" s="232"/>
      <c r="O467" s="232"/>
      <c r="P467" s="232"/>
      <c r="Q467" s="232"/>
      <c r="R467" s="232"/>
      <c r="S467" s="232"/>
      <c r="T467" s="23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4" t="s">
        <v>226</v>
      </c>
      <c r="AU467" s="234" t="s">
        <v>89</v>
      </c>
      <c r="AV467" s="13" t="s">
        <v>84</v>
      </c>
      <c r="AW467" s="13" t="s">
        <v>35</v>
      </c>
      <c r="AX467" s="13" t="s">
        <v>74</v>
      </c>
      <c r="AY467" s="234" t="s">
        <v>216</v>
      </c>
    </row>
    <row r="468" s="13" customFormat="1">
      <c r="A468" s="13"/>
      <c r="B468" s="223"/>
      <c r="C468" s="224"/>
      <c r="D468" s="225" t="s">
        <v>226</v>
      </c>
      <c r="E468" s="226" t="s">
        <v>19</v>
      </c>
      <c r="F468" s="227" t="s">
        <v>687</v>
      </c>
      <c r="G468" s="224"/>
      <c r="H468" s="228">
        <v>19</v>
      </c>
      <c r="I468" s="229"/>
      <c r="J468" s="224"/>
      <c r="K468" s="224"/>
      <c r="L468" s="230"/>
      <c r="M468" s="231"/>
      <c r="N468" s="232"/>
      <c r="O468" s="232"/>
      <c r="P468" s="232"/>
      <c r="Q468" s="232"/>
      <c r="R468" s="232"/>
      <c r="S468" s="232"/>
      <c r="T468" s="23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4" t="s">
        <v>226</v>
      </c>
      <c r="AU468" s="234" t="s">
        <v>89</v>
      </c>
      <c r="AV468" s="13" t="s">
        <v>84</v>
      </c>
      <c r="AW468" s="13" t="s">
        <v>35</v>
      </c>
      <c r="AX468" s="13" t="s">
        <v>74</v>
      </c>
      <c r="AY468" s="234" t="s">
        <v>216</v>
      </c>
    </row>
    <row r="469" s="13" customFormat="1">
      <c r="A469" s="13"/>
      <c r="B469" s="223"/>
      <c r="C469" s="224"/>
      <c r="D469" s="225" t="s">
        <v>226</v>
      </c>
      <c r="E469" s="226" t="s">
        <v>19</v>
      </c>
      <c r="F469" s="227" t="s">
        <v>688</v>
      </c>
      <c r="G469" s="224"/>
      <c r="H469" s="228">
        <v>3</v>
      </c>
      <c r="I469" s="229"/>
      <c r="J469" s="224"/>
      <c r="K469" s="224"/>
      <c r="L469" s="230"/>
      <c r="M469" s="231"/>
      <c r="N469" s="232"/>
      <c r="O469" s="232"/>
      <c r="P469" s="232"/>
      <c r="Q469" s="232"/>
      <c r="R469" s="232"/>
      <c r="S469" s="232"/>
      <c r="T469" s="23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4" t="s">
        <v>226</v>
      </c>
      <c r="AU469" s="234" t="s">
        <v>89</v>
      </c>
      <c r="AV469" s="13" t="s">
        <v>84</v>
      </c>
      <c r="AW469" s="13" t="s">
        <v>35</v>
      </c>
      <c r="AX469" s="13" t="s">
        <v>74</v>
      </c>
      <c r="AY469" s="234" t="s">
        <v>216</v>
      </c>
    </row>
    <row r="470" s="13" customFormat="1">
      <c r="A470" s="13"/>
      <c r="B470" s="223"/>
      <c r="C470" s="224"/>
      <c r="D470" s="225" t="s">
        <v>226</v>
      </c>
      <c r="E470" s="226" t="s">
        <v>19</v>
      </c>
      <c r="F470" s="227" t="s">
        <v>689</v>
      </c>
      <c r="G470" s="224"/>
      <c r="H470" s="228">
        <v>16.5</v>
      </c>
      <c r="I470" s="229"/>
      <c r="J470" s="224"/>
      <c r="K470" s="224"/>
      <c r="L470" s="230"/>
      <c r="M470" s="231"/>
      <c r="N470" s="232"/>
      <c r="O470" s="232"/>
      <c r="P470" s="232"/>
      <c r="Q470" s="232"/>
      <c r="R470" s="232"/>
      <c r="S470" s="232"/>
      <c r="T470" s="23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4" t="s">
        <v>226</v>
      </c>
      <c r="AU470" s="234" t="s">
        <v>89</v>
      </c>
      <c r="AV470" s="13" t="s">
        <v>84</v>
      </c>
      <c r="AW470" s="13" t="s">
        <v>35</v>
      </c>
      <c r="AX470" s="13" t="s">
        <v>74</v>
      </c>
      <c r="AY470" s="234" t="s">
        <v>216</v>
      </c>
    </row>
    <row r="471" s="13" customFormat="1">
      <c r="A471" s="13"/>
      <c r="B471" s="223"/>
      <c r="C471" s="224"/>
      <c r="D471" s="225" t="s">
        <v>226</v>
      </c>
      <c r="E471" s="226" t="s">
        <v>19</v>
      </c>
      <c r="F471" s="227" t="s">
        <v>690</v>
      </c>
      <c r="G471" s="224"/>
      <c r="H471" s="228">
        <v>25</v>
      </c>
      <c r="I471" s="229"/>
      <c r="J471" s="224"/>
      <c r="K471" s="224"/>
      <c r="L471" s="230"/>
      <c r="M471" s="231"/>
      <c r="N471" s="232"/>
      <c r="O471" s="232"/>
      <c r="P471" s="232"/>
      <c r="Q471" s="232"/>
      <c r="R471" s="232"/>
      <c r="S471" s="232"/>
      <c r="T471" s="23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4" t="s">
        <v>226</v>
      </c>
      <c r="AU471" s="234" t="s">
        <v>89</v>
      </c>
      <c r="AV471" s="13" t="s">
        <v>84</v>
      </c>
      <c r="AW471" s="13" t="s">
        <v>35</v>
      </c>
      <c r="AX471" s="13" t="s">
        <v>74</v>
      </c>
      <c r="AY471" s="234" t="s">
        <v>216</v>
      </c>
    </row>
    <row r="472" s="13" customFormat="1">
      <c r="A472" s="13"/>
      <c r="B472" s="223"/>
      <c r="C472" s="224"/>
      <c r="D472" s="225" t="s">
        <v>226</v>
      </c>
      <c r="E472" s="226" t="s">
        <v>19</v>
      </c>
      <c r="F472" s="227" t="s">
        <v>691</v>
      </c>
      <c r="G472" s="224"/>
      <c r="H472" s="228">
        <v>6.2000000000000002</v>
      </c>
      <c r="I472" s="229"/>
      <c r="J472" s="224"/>
      <c r="K472" s="224"/>
      <c r="L472" s="230"/>
      <c r="M472" s="231"/>
      <c r="N472" s="232"/>
      <c r="O472" s="232"/>
      <c r="P472" s="232"/>
      <c r="Q472" s="232"/>
      <c r="R472" s="232"/>
      <c r="S472" s="232"/>
      <c r="T472" s="23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4" t="s">
        <v>226</v>
      </c>
      <c r="AU472" s="234" t="s">
        <v>89</v>
      </c>
      <c r="AV472" s="13" t="s">
        <v>84</v>
      </c>
      <c r="AW472" s="13" t="s">
        <v>35</v>
      </c>
      <c r="AX472" s="13" t="s">
        <v>74</v>
      </c>
      <c r="AY472" s="234" t="s">
        <v>216</v>
      </c>
    </row>
    <row r="473" s="13" customFormat="1">
      <c r="A473" s="13"/>
      <c r="B473" s="223"/>
      <c r="C473" s="224"/>
      <c r="D473" s="225" t="s">
        <v>226</v>
      </c>
      <c r="E473" s="226" t="s">
        <v>19</v>
      </c>
      <c r="F473" s="227" t="s">
        <v>692</v>
      </c>
      <c r="G473" s="224"/>
      <c r="H473" s="228">
        <v>2.5</v>
      </c>
      <c r="I473" s="229"/>
      <c r="J473" s="224"/>
      <c r="K473" s="224"/>
      <c r="L473" s="230"/>
      <c r="M473" s="231"/>
      <c r="N473" s="232"/>
      <c r="O473" s="232"/>
      <c r="P473" s="232"/>
      <c r="Q473" s="232"/>
      <c r="R473" s="232"/>
      <c r="S473" s="232"/>
      <c r="T473" s="23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4" t="s">
        <v>226</v>
      </c>
      <c r="AU473" s="234" t="s">
        <v>89</v>
      </c>
      <c r="AV473" s="13" t="s">
        <v>84</v>
      </c>
      <c r="AW473" s="13" t="s">
        <v>35</v>
      </c>
      <c r="AX473" s="13" t="s">
        <v>74</v>
      </c>
      <c r="AY473" s="234" t="s">
        <v>216</v>
      </c>
    </row>
    <row r="474" s="13" customFormat="1">
      <c r="A474" s="13"/>
      <c r="B474" s="223"/>
      <c r="C474" s="224"/>
      <c r="D474" s="225" t="s">
        <v>226</v>
      </c>
      <c r="E474" s="226" t="s">
        <v>19</v>
      </c>
      <c r="F474" s="227" t="s">
        <v>693</v>
      </c>
      <c r="G474" s="224"/>
      <c r="H474" s="228">
        <v>13.1</v>
      </c>
      <c r="I474" s="229"/>
      <c r="J474" s="224"/>
      <c r="K474" s="224"/>
      <c r="L474" s="230"/>
      <c r="M474" s="231"/>
      <c r="N474" s="232"/>
      <c r="O474" s="232"/>
      <c r="P474" s="232"/>
      <c r="Q474" s="232"/>
      <c r="R474" s="232"/>
      <c r="S474" s="232"/>
      <c r="T474" s="23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4" t="s">
        <v>226</v>
      </c>
      <c r="AU474" s="234" t="s">
        <v>89</v>
      </c>
      <c r="AV474" s="13" t="s">
        <v>84</v>
      </c>
      <c r="AW474" s="13" t="s">
        <v>35</v>
      </c>
      <c r="AX474" s="13" t="s">
        <v>74</v>
      </c>
      <c r="AY474" s="234" t="s">
        <v>216</v>
      </c>
    </row>
    <row r="475" s="13" customFormat="1">
      <c r="A475" s="13"/>
      <c r="B475" s="223"/>
      <c r="C475" s="224"/>
      <c r="D475" s="225" t="s">
        <v>226</v>
      </c>
      <c r="E475" s="226" t="s">
        <v>19</v>
      </c>
      <c r="F475" s="227" t="s">
        <v>694</v>
      </c>
      <c r="G475" s="224"/>
      <c r="H475" s="228">
        <v>14.9</v>
      </c>
      <c r="I475" s="229"/>
      <c r="J475" s="224"/>
      <c r="K475" s="224"/>
      <c r="L475" s="230"/>
      <c r="M475" s="231"/>
      <c r="N475" s="232"/>
      <c r="O475" s="232"/>
      <c r="P475" s="232"/>
      <c r="Q475" s="232"/>
      <c r="R475" s="232"/>
      <c r="S475" s="232"/>
      <c r="T475" s="23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4" t="s">
        <v>226</v>
      </c>
      <c r="AU475" s="234" t="s">
        <v>89</v>
      </c>
      <c r="AV475" s="13" t="s">
        <v>84</v>
      </c>
      <c r="AW475" s="13" t="s">
        <v>35</v>
      </c>
      <c r="AX475" s="13" t="s">
        <v>74</v>
      </c>
      <c r="AY475" s="234" t="s">
        <v>216</v>
      </c>
    </row>
    <row r="476" s="13" customFormat="1">
      <c r="A476" s="13"/>
      <c r="B476" s="223"/>
      <c r="C476" s="224"/>
      <c r="D476" s="225" t="s">
        <v>226</v>
      </c>
      <c r="E476" s="226" t="s">
        <v>19</v>
      </c>
      <c r="F476" s="227" t="s">
        <v>695</v>
      </c>
      <c r="G476" s="224"/>
      <c r="H476" s="228">
        <v>5.5999999999999996</v>
      </c>
      <c r="I476" s="229"/>
      <c r="J476" s="224"/>
      <c r="K476" s="224"/>
      <c r="L476" s="230"/>
      <c r="M476" s="231"/>
      <c r="N476" s="232"/>
      <c r="O476" s="232"/>
      <c r="P476" s="232"/>
      <c r="Q476" s="232"/>
      <c r="R476" s="232"/>
      <c r="S476" s="232"/>
      <c r="T476" s="23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4" t="s">
        <v>226</v>
      </c>
      <c r="AU476" s="234" t="s">
        <v>89</v>
      </c>
      <c r="AV476" s="13" t="s">
        <v>84</v>
      </c>
      <c r="AW476" s="13" t="s">
        <v>35</v>
      </c>
      <c r="AX476" s="13" t="s">
        <v>74</v>
      </c>
      <c r="AY476" s="234" t="s">
        <v>216</v>
      </c>
    </row>
    <row r="477" s="13" customFormat="1">
      <c r="A477" s="13"/>
      <c r="B477" s="223"/>
      <c r="C477" s="224"/>
      <c r="D477" s="225" t="s">
        <v>226</v>
      </c>
      <c r="E477" s="226" t="s">
        <v>19</v>
      </c>
      <c r="F477" s="227" t="s">
        <v>696</v>
      </c>
      <c r="G477" s="224"/>
      <c r="H477" s="228">
        <v>11.699999999999999</v>
      </c>
      <c r="I477" s="229"/>
      <c r="J477" s="224"/>
      <c r="K477" s="224"/>
      <c r="L477" s="230"/>
      <c r="M477" s="231"/>
      <c r="N477" s="232"/>
      <c r="O477" s="232"/>
      <c r="P477" s="232"/>
      <c r="Q477" s="232"/>
      <c r="R477" s="232"/>
      <c r="S477" s="232"/>
      <c r="T477" s="23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4" t="s">
        <v>226</v>
      </c>
      <c r="AU477" s="234" t="s">
        <v>89</v>
      </c>
      <c r="AV477" s="13" t="s">
        <v>84</v>
      </c>
      <c r="AW477" s="13" t="s">
        <v>35</v>
      </c>
      <c r="AX477" s="13" t="s">
        <v>74</v>
      </c>
      <c r="AY477" s="234" t="s">
        <v>216</v>
      </c>
    </row>
    <row r="478" s="13" customFormat="1">
      <c r="A478" s="13"/>
      <c r="B478" s="223"/>
      <c r="C478" s="224"/>
      <c r="D478" s="225" t="s">
        <v>226</v>
      </c>
      <c r="E478" s="226" t="s">
        <v>19</v>
      </c>
      <c r="F478" s="227" t="s">
        <v>697</v>
      </c>
      <c r="G478" s="224"/>
      <c r="H478" s="228">
        <v>12.800000000000001</v>
      </c>
      <c r="I478" s="229"/>
      <c r="J478" s="224"/>
      <c r="K478" s="224"/>
      <c r="L478" s="230"/>
      <c r="M478" s="231"/>
      <c r="N478" s="232"/>
      <c r="O478" s="232"/>
      <c r="P478" s="232"/>
      <c r="Q478" s="232"/>
      <c r="R478" s="232"/>
      <c r="S478" s="232"/>
      <c r="T478" s="23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4" t="s">
        <v>226</v>
      </c>
      <c r="AU478" s="234" t="s">
        <v>89</v>
      </c>
      <c r="AV478" s="13" t="s">
        <v>84</v>
      </c>
      <c r="AW478" s="13" t="s">
        <v>35</v>
      </c>
      <c r="AX478" s="13" t="s">
        <v>74</v>
      </c>
      <c r="AY478" s="234" t="s">
        <v>216</v>
      </c>
    </row>
    <row r="479" s="13" customFormat="1">
      <c r="A479" s="13"/>
      <c r="B479" s="223"/>
      <c r="C479" s="224"/>
      <c r="D479" s="225" t="s">
        <v>226</v>
      </c>
      <c r="E479" s="226" t="s">
        <v>19</v>
      </c>
      <c r="F479" s="227" t="s">
        <v>698</v>
      </c>
      <c r="G479" s="224"/>
      <c r="H479" s="228">
        <v>14</v>
      </c>
      <c r="I479" s="229"/>
      <c r="J479" s="224"/>
      <c r="K479" s="224"/>
      <c r="L479" s="230"/>
      <c r="M479" s="231"/>
      <c r="N479" s="232"/>
      <c r="O479" s="232"/>
      <c r="P479" s="232"/>
      <c r="Q479" s="232"/>
      <c r="R479" s="232"/>
      <c r="S479" s="232"/>
      <c r="T479" s="23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4" t="s">
        <v>226</v>
      </c>
      <c r="AU479" s="234" t="s">
        <v>89</v>
      </c>
      <c r="AV479" s="13" t="s">
        <v>84</v>
      </c>
      <c r="AW479" s="13" t="s">
        <v>35</v>
      </c>
      <c r="AX479" s="13" t="s">
        <v>74</v>
      </c>
      <c r="AY479" s="234" t="s">
        <v>216</v>
      </c>
    </row>
    <row r="480" s="15" customFormat="1">
      <c r="A480" s="15"/>
      <c r="B480" s="256"/>
      <c r="C480" s="257"/>
      <c r="D480" s="225" t="s">
        <v>226</v>
      </c>
      <c r="E480" s="258" t="s">
        <v>19</v>
      </c>
      <c r="F480" s="259" t="s">
        <v>330</v>
      </c>
      <c r="G480" s="257"/>
      <c r="H480" s="260">
        <v>176.40000000000001</v>
      </c>
      <c r="I480" s="261"/>
      <c r="J480" s="257"/>
      <c r="K480" s="257"/>
      <c r="L480" s="262"/>
      <c r="M480" s="263"/>
      <c r="N480" s="264"/>
      <c r="O480" s="264"/>
      <c r="P480" s="264"/>
      <c r="Q480" s="264"/>
      <c r="R480" s="264"/>
      <c r="S480" s="264"/>
      <c r="T480" s="26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66" t="s">
        <v>226</v>
      </c>
      <c r="AU480" s="266" t="s">
        <v>89</v>
      </c>
      <c r="AV480" s="15" t="s">
        <v>222</v>
      </c>
      <c r="AW480" s="15" t="s">
        <v>35</v>
      </c>
      <c r="AX480" s="15" t="s">
        <v>82</v>
      </c>
      <c r="AY480" s="266" t="s">
        <v>216</v>
      </c>
    </row>
    <row r="481" s="2" customFormat="1" ht="24.15" customHeight="1">
      <c r="A481" s="41"/>
      <c r="B481" s="42"/>
      <c r="C481" s="246" t="s">
        <v>699</v>
      </c>
      <c r="D481" s="246" t="s">
        <v>278</v>
      </c>
      <c r="E481" s="247" t="s">
        <v>700</v>
      </c>
      <c r="F481" s="248" t="s">
        <v>701</v>
      </c>
      <c r="G481" s="249" t="s">
        <v>125</v>
      </c>
      <c r="H481" s="250">
        <v>185.22</v>
      </c>
      <c r="I481" s="251"/>
      <c r="J481" s="252">
        <f>ROUND(I481*H481,2)</f>
        <v>0</v>
      </c>
      <c r="K481" s="248" t="s">
        <v>221</v>
      </c>
      <c r="L481" s="253"/>
      <c r="M481" s="254" t="s">
        <v>19</v>
      </c>
      <c r="N481" s="255" t="s">
        <v>45</v>
      </c>
      <c r="O481" s="87"/>
      <c r="P481" s="214">
        <f>O481*H481</f>
        <v>0</v>
      </c>
      <c r="Q481" s="214">
        <v>0.00029999999999999997</v>
      </c>
      <c r="R481" s="214">
        <f>Q481*H481</f>
        <v>0.055565999999999997</v>
      </c>
      <c r="S481" s="214">
        <v>0</v>
      </c>
      <c r="T481" s="215">
        <f>S481*H481</f>
        <v>0</v>
      </c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R481" s="216" t="s">
        <v>264</v>
      </c>
      <c r="AT481" s="216" t="s">
        <v>278</v>
      </c>
      <c r="AU481" s="216" t="s">
        <v>89</v>
      </c>
      <c r="AY481" s="20" t="s">
        <v>216</v>
      </c>
      <c r="BE481" s="217">
        <f>IF(N481="základní",J481,0)</f>
        <v>0</v>
      </c>
      <c r="BF481" s="217">
        <f>IF(N481="snížená",J481,0)</f>
        <v>0</v>
      </c>
      <c r="BG481" s="217">
        <f>IF(N481="zákl. přenesená",J481,0)</f>
        <v>0</v>
      </c>
      <c r="BH481" s="217">
        <f>IF(N481="sníž. přenesená",J481,0)</f>
        <v>0</v>
      </c>
      <c r="BI481" s="217">
        <f>IF(N481="nulová",J481,0)</f>
        <v>0</v>
      </c>
      <c r="BJ481" s="20" t="s">
        <v>82</v>
      </c>
      <c r="BK481" s="217">
        <f>ROUND(I481*H481,2)</f>
        <v>0</v>
      </c>
      <c r="BL481" s="20" t="s">
        <v>222</v>
      </c>
      <c r="BM481" s="216" t="s">
        <v>702</v>
      </c>
    </row>
    <row r="482" s="13" customFormat="1">
      <c r="A482" s="13"/>
      <c r="B482" s="223"/>
      <c r="C482" s="224"/>
      <c r="D482" s="225" t="s">
        <v>226</v>
      </c>
      <c r="E482" s="224"/>
      <c r="F482" s="227" t="s">
        <v>703</v>
      </c>
      <c r="G482" s="224"/>
      <c r="H482" s="228">
        <v>185.22</v>
      </c>
      <c r="I482" s="229"/>
      <c r="J482" s="224"/>
      <c r="K482" s="224"/>
      <c r="L482" s="230"/>
      <c r="M482" s="231"/>
      <c r="N482" s="232"/>
      <c r="O482" s="232"/>
      <c r="P482" s="232"/>
      <c r="Q482" s="232"/>
      <c r="R482" s="232"/>
      <c r="S482" s="232"/>
      <c r="T482" s="23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4" t="s">
        <v>226</v>
      </c>
      <c r="AU482" s="234" t="s">
        <v>89</v>
      </c>
      <c r="AV482" s="13" t="s">
        <v>84</v>
      </c>
      <c r="AW482" s="13" t="s">
        <v>4</v>
      </c>
      <c r="AX482" s="13" t="s">
        <v>82</v>
      </c>
      <c r="AY482" s="234" t="s">
        <v>216</v>
      </c>
    </row>
    <row r="483" s="2" customFormat="1" ht="24.15" customHeight="1">
      <c r="A483" s="41"/>
      <c r="B483" s="42"/>
      <c r="C483" s="205" t="s">
        <v>704</v>
      </c>
      <c r="D483" s="205" t="s">
        <v>218</v>
      </c>
      <c r="E483" s="206" t="s">
        <v>676</v>
      </c>
      <c r="F483" s="207" t="s">
        <v>677</v>
      </c>
      <c r="G483" s="208" t="s">
        <v>125</v>
      </c>
      <c r="H483" s="209">
        <v>271.17000000000002</v>
      </c>
      <c r="I483" s="210"/>
      <c r="J483" s="211">
        <f>ROUND(I483*H483,2)</f>
        <v>0</v>
      </c>
      <c r="K483" s="207" t="s">
        <v>221</v>
      </c>
      <c r="L483" s="47"/>
      <c r="M483" s="212" t="s">
        <v>19</v>
      </c>
      <c r="N483" s="213" t="s">
        <v>45</v>
      </c>
      <c r="O483" s="87"/>
      <c r="P483" s="214">
        <f>O483*H483</f>
        <v>0</v>
      </c>
      <c r="Q483" s="214">
        <v>0</v>
      </c>
      <c r="R483" s="214">
        <f>Q483*H483</f>
        <v>0</v>
      </c>
      <c r="S483" s="214">
        <v>0</v>
      </c>
      <c r="T483" s="215">
        <f>S483*H483</f>
        <v>0</v>
      </c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R483" s="216" t="s">
        <v>222</v>
      </c>
      <c r="AT483" s="216" t="s">
        <v>218</v>
      </c>
      <c r="AU483" s="216" t="s">
        <v>89</v>
      </c>
      <c r="AY483" s="20" t="s">
        <v>216</v>
      </c>
      <c r="BE483" s="217">
        <f>IF(N483="základní",J483,0)</f>
        <v>0</v>
      </c>
      <c r="BF483" s="217">
        <f>IF(N483="snížená",J483,0)</f>
        <v>0</v>
      </c>
      <c r="BG483" s="217">
        <f>IF(N483="zákl. přenesená",J483,0)</f>
        <v>0</v>
      </c>
      <c r="BH483" s="217">
        <f>IF(N483="sníž. přenesená",J483,0)</f>
        <v>0</v>
      </c>
      <c r="BI483" s="217">
        <f>IF(N483="nulová",J483,0)</f>
        <v>0</v>
      </c>
      <c r="BJ483" s="20" t="s">
        <v>82</v>
      </c>
      <c r="BK483" s="217">
        <f>ROUND(I483*H483,2)</f>
        <v>0</v>
      </c>
      <c r="BL483" s="20" t="s">
        <v>222</v>
      </c>
      <c r="BM483" s="216" t="s">
        <v>705</v>
      </c>
    </row>
    <row r="484" s="2" customFormat="1">
      <c r="A484" s="41"/>
      <c r="B484" s="42"/>
      <c r="C484" s="43"/>
      <c r="D484" s="218" t="s">
        <v>224</v>
      </c>
      <c r="E484" s="43"/>
      <c r="F484" s="219" t="s">
        <v>679</v>
      </c>
      <c r="G484" s="43"/>
      <c r="H484" s="43"/>
      <c r="I484" s="220"/>
      <c r="J484" s="43"/>
      <c r="K484" s="43"/>
      <c r="L484" s="47"/>
      <c r="M484" s="221"/>
      <c r="N484" s="222"/>
      <c r="O484" s="87"/>
      <c r="P484" s="87"/>
      <c r="Q484" s="87"/>
      <c r="R484" s="87"/>
      <c r="S484" s="87"/>
      <c r="T484" s="88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T484" s="20" t="s">
        <v>224</v>
      </c>
      <c r="AU484" s="20" t="s">
        <v>89</v>
      </c>
    </row>
    <row r="485" s="14" customFormat="1">
      <c r="A485" s="14"/>
      <c r="B485" s="235"/>
      <c r="C485" s="236"/>
      <c r="D485" s="225" t="s">
        <v>226</v>
      </c>
      <c r="E485" s="237" t="s">
        <v>19</v>
      </c>
      <c r="F485" s="238" t="s">
        <v>529</v>
      </c>
      <c r="G485" s="236"/>
      <c r="H485" s="237" t="s">
        <v>19</v>
      </c>
      <c r="I485" s="239"/>
      <c r="J485" s="236"/>
      <c r="K485" s="236"/>
      <c r="L485" s="240"/>
      <c r="M485" s="241"/>
      <c r="N485" s="242"/>
      <c r="O485" s="242"/>
      <c r="P485" s="242"/>
      <c r="Q485" s="242"/>
      <c r="R485" s="242"/>
      <c r="S485" s="242"/>
      <c r="T485" s="243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44" t="s">
        <v>226</v>
      </c>
      <c r="AU485" s="244" t="s">
        <v>89</v>
      </c>
      <c r="AV485" s="14" t="s">
        <v>82</v>
      </c>
      <c r="AW485" s="14" t="s">
        <v>35</v>
      </c>
      <c r="AX485" s="14" t="s">
        <v>74</v>
      </c>
      <c r="AY485" s="244" t="s">
        <v>216</v>
      </c>
    </row>
    <row r="486" s="14" customFormat="1">
      <c r="A486" s="14"/>
      <c r="B486" s="235"/>
      <c r="C486" s="236"/>
      <c r="D486" s="225" t="s">
        <v>226</v>
      </c>
      <c r="E486" s="237" t="s">
        <v>19</v>
      </c>
      <c r="F486" s="238" t="s">
        <v>534</v>
      </c>
      <c r="G486" s="236"/>
      <c r="H486" s="237" t="s">
        <v>19</v>
      </c>
      <c r="I486" s="239"/>
      <c r="J486" s="236"/>
      <c r="K486" s="236"/>
      <c r="L486" s="240"/>
      <c r="M486" s="241"/>
      <c r="N486" s="242"/>
      <c r="O486" s="242"/>
      <c r="P486" s="242"/>
      <c r="Q486" s="242"/>
      <c r="R486" s="242"/>
      <c r="S486" s="242"/>
      <c r="T486" s="243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4" t="s">
        <v>226</v>
      </c>
      <c r="AU486" s="244" t="s">
        <v>89</v>
      </c>
      <c r="AV486" s="14" t="s">
        <v>82</v>
      </c>
      <c r="AW486" s="14" t="s">
        <v>35</v>
      </c>
      <c r="AX486" s="14" t="s">
        <v>74</v>
      </c>
      <c r="AY486" s="244" t="s">
        <v>216</v>
      </c>
    </row>
    <row r="487" s="13" customFormat="1">
      <c r="A487" s="13"/>
      <c r="B487" s="223"/>
      <c r="C487" s="224"/>
      <c r="D487" s="225" t="s">
        <v>226</v>
      </c>
      <c r="E487" s="226" t="s">
        <v>19</v>
      </c>
      <c r="F487" s="227" t="s">
        <v>706</v>
      </c>
      <c r="G487" s="224"/>
      <c r="H487" s="228">
        <v>19.300000000000001</v>
      </c>
      <c r="I487" s="229"/>
      <c r="J487" s="224"/>
      <c r="K487" s="224"/>
      <c r="L487" s="230"/>
      <c r="M487" s="231"/>
      <c r="N487" s="232"/>
      <c r="O487" s="232"/>
      <c r="P487" s="232"/>
      <c r="Q487" s="232"/>
      <c r="R487" s="232"/>
      <c r="S487" s="232"/>
      <c r="T487" s="23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4" t="s">
        <v>226</v>
      </c>
      <c r="AU487" s="234" t="s">
        <v>89</v>
      </c>
      <c r="AV487" s="13" t="s">
        <v>84</v>
      </c>
      <c r="AW487" s="13" t="s">
        <v>35</v>
      </c>
      <c r="AX487" s="13" t="s">
        <v>74</v>
      </c>
      <c r="AY487" s="234" t="s">
        <v>216</v>
      </c>
    </row>
    <row r="488" s="14" customFormat="1">
      <c r="A488" s="14"/>
      <c r="B488" s="235"/>
      <c r="C488" s="236"/>
      <c r="D488" s="225" t="s">
        <v>226</v>
      </c>
      <c r="E488" s="237" t="s">
        <v>19</v>
      </c>
      <c r="F488" s="238" t="s">
        <v>613</v>
      </c>
      <c r="G488" s="236"/>
      <c r="H488" s="237" t="s">
        <v>19</v>
      </c>
      <c r="I488" s="239"/>
      <c r="J488" s="236"/>
      <c r="K488" s="236"/>
      <c r="L488" s="240"/>
      <c r="M488" s="241"/>
      <c r="N488" s="242"/>
      <c r="O488" s="242"/>
      <c r="P488" s="242"/>
      <c r="Q488" s="242"/>
      <c r="R488" s="242"/>
      <c r="S488" s="242"/>
      <c r="T488" s="243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4" t="s">
        <v>226</v>
      </c>
      <c r="AU488" s="244" t="s">
        <v>89</v>
      </c>
      <c r="AV488" s="14" t="s">
        <v>82</v>
      </c>
      <c r="AW488" s="14" t="s">
        <v>35</v>
      </c>
      <c r="AX488" s="14" t="s">
        <v>74</v>
      </c>
      <c r="AY488" s="244" t="s">
        <v>216</v>
      </c>
    </row>
    <row r="489" s="13" customFormat="1">
      <c r="A489" s="13"/>
      <c r="B489" s="223"/>
      <c r="C489" s="224"/>
      <c r="D489" s="225" t="s">
        <v>226</v>
      </c>
      <c r="E489" s="226" t="s">
        <v>19</v>
      </c>
      <c r="F489" s="227" t="s">
        <v>707</v>
      </c>
      <c r="G489" s="224"/>
      <c r="H489" s="228">
        <v>10.550000000000001</v>
      </c>
      <c r="I489" s="229"/>
      <c r="J489" s="224"/>
      <c r="K489" s="224"/>
      <c r="L489" s="230"/>
      <c r="M489" s="231"/>
      <c r="N489" s="232"/>
      <c r="O489" s="232"/>
      <c r="P489" s="232"/>
      <c r="Q489" s="232"/>
      <c r="R489" s="232"/>
      <c r="S489" s="232"/>
      <c r="T489" s="23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4" t="s">
        <v>226</v>
      </c>
      <c r="AU489" s="234" t="s">
        <v>89</v>
      </c>
      <c r="AV489" s="13" t="s">
        <v>84</v>
      </c>
      <c r="AW489" s="13" t="s">
        <v>35</v>
      </c>
      <c r="AX489" s="13" t="s">
        <v>74</v>
      </c>
      <c r="AY489" s="234" t="s">
        <v>216</v>
      </c>
    </row>
    <row r="490" s="14" customFormat="1">
      <c r="A490" s="14"/>
      <c r="B490" s="235"/>
      <c r="C490" s="236"/>
      <c r="D490" s="225" t="s">
        <v>226</v>
      </c>
      <c r="E490" s="237" t="s">
        <v>19</v>
      </c>
      <c r="F490" s="238" t="s">
        <v>618</v>
      </c>
      <c r="G490" s="236"/>
      <c r="H490" s="237" t="s">
        <v>19</v>
      </c>
      <c r="I490" s="239"/>
      <c r="J490" s="236"/>
      <c r="K490" s="236"/>
      <c r="L490" s="240"/>
      <c r="M490" s="241"/>
      <c r="N490" s="242"/>
      <c r="O490" s="242"/>
      <c r="P490" s="242"/>
      <c r="Q490" s="242"/>
      <c r="R490" s="242"/>
      <c r="S490" s="242"/>
      <c r="T490" s="243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4" t="s">
        <v>226</v>
      </c>
      <c r="AU490" s="244" t="s">
        <v>89</v>
      </c>
      <c r="AV490" s="14" t="s">
        <v>82</v>
      </c>
      <c r="AW490" s="14" t="s">
        <v>35</v>
      </c>
      <c r="AX490" s="14" t="s">
        <v>74</v>
      </c>
      <c r="AY490" s="244" t="s">
        <v>216</v>
      </c>
    </row>
    <row r="491" s="13" customFormat="1">
      <c r="A491" s="13"/>
      <c r="B491" s="223"/>
      <c r="C491" s="224"/>
      <c r="D491" s="225" t="s">
        <v>226</v>
      </c>
      <c r="E491" s="226" t="s">
        <v>19</v>
      </c>
      <c r="F491" s="227" t="s">
        <v>708</v>
      </c>
      <c r="G491" s="224"/>
      <c r="H491" s="228">
        <v>14.75</v>
      </c>
      <c r="I491" s="229"/>
      <c r="J491" s="224"/>
      <c r="K491" s="224"/>
      <c r="L491" s="230"/>
      <c r="M491" s="231"/>
      <c r="N491" s="232"/>
      <c r="O491" s="232"/>
      <c r="P491" s="232"/>
      <c r="Q491" s="232"/>
      <c r="R491" s="232"/>
      <c r="S491" s="232"/>
      <c r="T491" s="23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4" t="s">
        <v>226</v>
      </c>
      <c r="AU491" s="234" t="s">
        <v>89</v>
      </c>
      <c r="AV491" s="13" t="s">
        <v>84</v>
      </c>
      <c r="AW491" s="13" t="s">
        <v>35</v>
      </c>
      <c r="AX491" s="13" t="s">
        <v>74</v>
      </c>
      <c r="AY491" s="234" t="s">
        <v>216</v>
      </c>
    </row>
    <row r="492" s="14" customFormat="1">
      <c r="A492" s="14"/>
      <c r="B492" s="235"/>
      <c r="C492" s="236"/>
      <c r="D492" s="225" t="s">
        <v>226</v>
      </c>
      <c r="E492" s="237" t="s">
        <v>19</v>
      </c>
      <c r="F492" s="238" t="s">
        <v>540</v>
      </c>
      <c r="G492" s="236"/>
      <c r="H492" s="237" t="s">
        <v>19</v>
      </c>
      <c r="I492" s="239"/>
      <c r="J492" s="236"/>
      <c r="K492" s="236"/>
      <c r="L492" s="240"/>
      <c r="M492" s="241"/>
      <c r="N492" s="242"/>
      <c r="O492" s="242"/>
      <c r="P492" s="242"/>
      <c r="Q492" s="242"/>
      <c r="R492" s="242"/>
      <c r="S492" s="242"/>
      <c r="T492" s="243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44" t="s">
        <v>226</v>
      </c>
      <c r="AU492" s="244" t="s">
        <v>89</v>
      </c>
      <c r="AV492" s="14" t="s">
        <v>82</v>
      </c>
      <c r="AW492" s="14" t="s">
        <v>35</v>
      </c>
      <c r="AX492" s="14" t="s">
        <v>74</v>
      </c>
      <c r="AY492" s="244" t="s">
        <v>216</v>
      </c>
    </row>
    <row r="493" s="13" customFormat="1">
      <c r="A493" s="13"/>
      <c r="B493" s="223"/>
      <c r="C493" s="224"/>
      <c r="D493" s="225" t="s">
        <v>226</v>
      </c>
      <c r="E493" s="226" t="s">
        <v>19</v>
      </c>
      <c r="F493" s="227" t="s">
        <v>709</v>
      </c>
      <c r="G493" s="224"/>
      <c r="H493" s="228">
        <v>62.200000000000003</v>
      </c>
      <c r="I493" s="229"/>
      <c r="J493" s="224"/>
      <c r="K493" s="224"/>
      <c r="L493" s="230"/>
      <c r="M493" s="231"/>
      <c r="N493" s="232"/>
      <c r="O493" s="232"/>
      <c r="P493" s="232"/>
      <c r="Q493" s="232"/>
      <c r="R493" s="232"/>
      <c r="S493" s="232"/>
      <c r="T493" s="23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4" t="s">
        <v>226</v>
      </c>
      <c r="AU493" s="234" t="s">
        <v>89</v>
      </c>
      <c r="AV493" s="13" t="s">
        <v>84</v>
      </c>
      <c r="AW493" s="13" t="s">
        <v>35</v>
      </c>
      <c r="AX493" s="13" t="s">
        <v>74</v>
      </c>
      <c r="AY493" s="234" t="s">
        <v>216</v>
      </c>
    </row>
    <row r="494" s="14" customFormat="1">
      <c r="A494" s="14"/>
      <c r="B494" s="235"/>
      <c r="C494" s="236"/>
      <c r="D494" s="225" t="s">
        <v>226</v>
      </c>
      <c r="E494" s="237" t="s">
        <v>19</v>
      </c>
      <c r="F494" s="238" t="s">
        <v>542</v>
      </c>
      <c r="G494" s="236"/>
      <c r="H494" s="237" t="s">
        <v>19</v>
      </c>
      <c r="I494" s="239"/>
      <c r="J494" s="236"/>
      <c r="K494" s="236"/>
      <c r="L494" s="240"/>
      <c r="M494" s="241"/>
      <c r="N494" s="242"/>
      <c r="O494" s="242"/>
      <c r="P494" s="242"/>
      <c r="Q494" s="242"/>
      <c r="R494" s="242"/>
      <c r="S494" s="242"/>
      <c r="T494" s="243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4" t="s">
        <v>226</v>
      </c>
      <c r="AU494" s="244" t="s">
        <v>89</v>
      </c>
      <c r="AV494" s="14" t="s">
        <v>82</v>
      </c>
      <c r="AW494" s="14" t="s">
        <v>35</v>
      </c>
      <c r="AX494" s="14" t="s">
        <v>74</v>
      </c>
      <c r="AY494" s="244" t="s">
        <v>216</v>
      </c>
    </row>
    <row r="495" s="13" customFormat="1">
      <c r="A495" s="13"/>
      <c r="B495" s="223"/>
      <c r="C495" s="224"/>
      <c r="D495" s="225" t="s">
        <v>226</v>
      </c>
      <c r="E495" s="226" t="s">
        <v>19</v>
      </c>
      <c r="F495" s="227" t="s">
        <v>710</v>
      </c>
      <c r="G495" s="224"/>
      <c r="H495" s="228">
        <v>0.75</v>
      </c>
      <c r="I495" s="229"/>
      <c r="J495" s="224"/>
      <c r="K495" s="224"/>
      <c r="L495" s="230"/>
      <c r="M495" s="231"/>
      <c r="N495" s="232"/>
      <c r="O495" s="232"/>
      <c r="P495" s="232"/>
      <c r="Q495" s="232"/>
      <c r="R495" s="232"/>
      <c r="S495" s="232"/>
      <c r="T495" s="23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4" t="s">
        <v>226</v>
      </c>
      <c r="AU495" s="234" t="s">
        <v>89</v>
      </c>
      <c r="AV495" s="13" t="s">
        <v>84</v>
      </c>
      <c r="AW495" s="13" t="s">
        <v>35</v>
      </c>
      <c r="AX495" s="13" t="s">
        <v>74</v>
      </c>
      <c r="AY495" s="234" t="s">
        <v>216</v>
      </c>
    </row>
    <row r="496" s="14" customFormat="1">
      <c r="A496" s="14"/>
      <c r="B496" s="235"/>
      <c r="C496" s="236"/>
      <c r="D496" s="225" t="s">
        <v>226</v>
      </c>
      <c r="E496" s="237" t="s">
        <v>19</v>
      </c>
      <c r="F496" s="238" t="s">
        <v>544</v>
      </c>
      <c r="G496" s="236"/>
      <c r="H496" s="237" t="s">
        <v>19</v>
      </c>
      <c r="I496" s="239"/>
      <c r="J496" s="236"/>
      <c r="K496" s="236"/>
      <c r="L496" s="240"/>
      <c r="M496" s="241"/>
      <c r="N496" s="242"/>
      <c r="O496" s="242"/>
      <c r="P496" s="242"/>
      <c r="Q496" s="242"/>
      <c r="R496" s="242"/>
      <c r="S496" s="242"/>
      <c r="T496" s="243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4" t="s">
        <v>226</v>
      </c>
      <c r="AU496" s="244" t="s">
        <v>89</v>
      </c>
      <c r="AV496" s="14" t="s">
        <v>82</v>
      </c>
      <c r="AW496" s="14" t="s">
        <v>35</v>
      </c>
      <c r="AX496" s="14" t="s">
        <v>74</v>
      </c>
      <c r="AY496" s="244" t="s">
        <v>216</v>
      </c>
    </row>
    <row r="497" s="13" customFormat="1">
      <c r="A497" s="13"/>
      <c r="B497" s="223"/>
      <c r="C497" s="224"/>
      <c r="D497" s="225" t="s">
        <v>226</v>
      </c>
      <c r="E497" s="226" t="s">
        <v>19</v>
      </c>
      <c r="F497" s="227" t="s">
        <v>711</v>
      </c>
      <c r="G497" s="224"/>
      <c r="H497" s="228">
        <v>6.25</v>
      </c>
      <c r="I497" s="229"/>
      <c r="J497" s="224"/>
      <c r="K497" s="224"/>
      <c r="L497" s="230"/>
      <c r="M497" s="231"/>
      <c r="N497" s="232"/>
      <c r="O497" s="232"/>
      <c r="P497" s="232"/>
      <c r="Q497" s="232"/>
      <c r="R497" s="232"/>
      <c r="S497" s="232"/>
      <c r="T497" s="23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4" t="s">
        <v>226</v>
      </c>
      <c r="AU497" s="234" t="s">
        <v>89</v>
      </c>
      <c r="AV497" s="13" t="s">
        <v>84</v>
      </c>
      <c r="AW497" s="13" t="s">
        <v>35</v>
      </c>
      <c r="AX497" s="13" t="s">
        <v>74</v>
      </c>
      <c r="AY497" s="234" t="s">
        <v>216</v>
      </c>
    </row>
    <row r="498" s="14" customFormat="1">
      <c r="A498" s="14"/>
      <c r="B498" s="235"/>
      <c r="C498" s="236"/>
      <c r="D498" s="225" t="s">
        <v>226</v>
      </c>
      <c r="E498" s="237" t="s">
        <v>19</v>
      </c>
      <c r="F498" s="238" t="s">
        <v>546</v>
      </c>
      <c r="G498" s="236"/>
      <c r="H498" s="237" t="s">
        <v>19</v>
      </c>
      <c r="I498" s="239"/>
      <c r="J498" s="236"/>
      <c r="K498" s="236"/>
      <c r="L498" s="240"/>
      <c r="M498" s="241"/>
      <c r="N498" s="242"/>
      <c r="O498" s="242"/>
      <c r="P498" s="242"/>
      <c r="Q498" s="242"/>
      <c r="R498" s="242"/>
      <c r="S498" s="242"/>
      <c r="T498" s="243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4" t="s">
        <v>226</v>
      </c>
      <c r="AU498" s="244" t="s">
        <v>89</v>
      </c>
      <c r="AV498" s="14" t="s">
        <v>82</v>
      </c>
      <c r="AW498" s="14" t="s">
        <v>35</v>
      </c>
      <c r="AX498" s="14" t="s">
        <v>74</v>
      </c>
      <c r="AY498" s="244" t="s">
        <v>216</v>
      </c>
    </row>
    <row r="499" s="13" customFormat="1">
      <c r="A499" s="13"/>
      <c r="B499" s="223"/>
      <c r="C499" s="224"/>
      <c r="D499" s="225" t="s">
        <v>226</v>
      </c>
      <c r="E499" s="226" t="s">
        <v>19</v>
      </c>
      <c r="F499" s="227" t="s">
        <v>712</v>
      </c>
      <c r="G499" s="224"/>
      <c r="H499" s="228">
        <v>42.700000000000003</v>
      </c>
      <c r="I499" s="229"/>
      <c r="J499" s="224"/>
      <c r="K499" s="224"/>
      <c r="L499" s="230"/>
      <c r="M499" s="231"/>
      <c r="N499" s="232"/>
      <c r="O499" s="232"/>
      <c r="P499" s="232"/>
      <c r="Q499" s="232"/>
      <c r="R499" s="232"/>
      <c r="S499" s="232"/>
      <c r="T499" s="23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4" t="s">
        <v>226</v>
      </c>
      <c r="AU499" s="234" t="s">
        <v>89</v>
      </c>
      <c r="AV499" s="13" t="s">
        <v>84</v>
      </c>
      <c r="AW499" s="13" t="s">
        <v>35</v>
      </c>
      <c r="AX499" s="13" t="s">
        <v>74</v>
      </c>
      <c r="AY499" s="234" t="s">
        <v>216</v>
      </c>
    </row>
    <row r="500" s="14" customFormat="1">
      <c r="A500" s="14"/>
      <c r="B500" s="235"/>
      <c r="C500" s="236"/>
      <c r="D500" s="225" t="s">
        <v>226</v>
      </c>
      <c r="E500" s="237" t="s">
        <v>19</v>
      </c>
      <c r="F500" s="238" t="s">
        <v>548</v>
      </c>
      <c r="G500" s="236"/>
      <c r="H500" s="237" t="s">
        <v>19</v>
      </c>
      <c r="I500" s="239"/>
      <c r="J500" s="236"/>
      <c r="K500" s="236"/>
      <c r="L500" s="240"/>
      <c r="M500" s="241"/>
      <c r="N500" s="242"/>
      <c r="O500" s="242"/>
      <c r="P500" s="242"/>
      <c r="Q500" s="242"/>
      <c r="R500" s="242"/>
      <c r="S500" s="242"/>
      <c r="T500" s="243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4" t="s">
        <v>226</v>
      </c>
      <c r="AU500" s="244" t="s">
        <v>89</v>
      </c>
      <c r="AV500" s="14" t="s">
        <v>82</v>
      </c>
      <c r="AW500" s="14" t="s">
        <v>35</v>
      </c>
      <c r="AX500" s="14" t="s">
        <v>74</v>
      </c>
      <c r="AY500" s="244" t="s">
        <v>216</v>
      </c>
    </row>
    <row r="501" s="13" customFormat="1">
      <c r="A501" s="13"/>
      <c r="B501" s="223"/>
      <c r="C501" s="224"/>
      <c r="D501" s="225" t="s">
        <v>226</v>
      </c>
      <c r="E501" s="226" t="s">
        <v>19</v>
      </c>
      <c r="F501" s="227" t="s">
        <v>713</v>
      </c>
      <c r="G501" s="224"/>
      <c r="H501" s="228">
        <v>6</v>
      </c>
      <c r="I501" s="229"/>
      <c r="J501" s="224"/>
      <c r="K501" s="224"/>
      <c r="L501" s="230"/>
      <c r="M501" s="231"/>
      <c r="N501" s="232"/>
      <c r="O501" s="232"/>
      <c r="P501" s="232"/>
      <c r="Q501" s="232"/>
      <c r="R501" s="232"/>
      <c r="S501" s="232"/>
      <c r="T501" s="23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4" t="s">
        <v>226</v>
      </c>
      <c r="AU501" s="234" t="s">
        <v>89</v>
      </c>
      <c r="AV501" s="13" t="s">
        <v>84</v>
      </c>
      <c r="AW501" s="13" t="s">
        <v>35</v>
      </c>
      <c r="AX501" s="13" t="s">
        <v>74</v>
      </c>
      <c r="AY501" s="234" t="s">
        <v>216</v>
      </c>
    </row>
    <row r="502" s="14" customFormat="1">
      <c r="A502" s="14"/>
      <c r="B502" s="235"/>
      <c r="C502" s="236"/>
      <c r="D502" s="225" t="s">
        <v>226</v>
      </c>
      <c r="E502" s="237" t="s">
        <v>19</v>
      </c>
      <c r="F502" s="238" t="s">
        <v>550</v>
      </c>
      <c r="G502" s="236"/>
      <c r="H502" s="237" t="s">
        <v>19</v>
      </c>
      <c r="I502" s="239"/>
      <c r="J502" s="236"/>
      <c r="K502" s="236"/>
      <c r="L502" s="240"/>
      <c r="M502" s="241"/>
      <c r="N502" s="242"/>
      <c r="O502" s="242"/>
      <c r="P502" s="242"/>
      <c r="Q502" s="242"/>
      <c r="R502" s="242"/>
      <c r="S502" s="242"/>
      <c r="T502" s="243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4" t="s">
        <v>226</v>
      </c>
      <c r="AU502" s="244" t="s">
        <v>89</v>
      </c>
      <c r="AV502" s="14" t="s">
        <v>82</v>
      </c>
      <c r="AW502" s="14" t="s">
        <v>35</v>
      </c>
      <c r="AX502" s="14" t="s">
        <v>74</v>
      </c>
      <c r="AY502" s="244" t="s">
        <v>216</v>
      </c>
    </row>
    <row r="503" s="13" customFormat="1">
      <c r="A503" s="13"/>
      <c r="B503" s="223"/>
      <c r="C503" s="224"/>
      <c r="D503" s="225" t="s">
        <v>226</v>
      </c>
      <c r="E503" s="226" t="s">
        <v>19</v>
      </c>
      <c r="F503" s="227" t="s">
        <v>714</v>
      </c>
      <c r="G503" s="224"/>
      <c r="H503" s="228">
        <v>2.7999999999999998</v>
      </c>
      <c r="I503" s="229"/>
      <c r="J503" s="224"/>
      <c r="K503" s="224"/>
      <c r="L503" s="230"/>
      <c r="M503" s="231"/>
      <c r="N503" s="232"/>
      <c r="O503" s="232"/>
      <c r="P503" s="232"/>
      <c r="Q503" s="232"/>
      <c r="R503" s="232"/>
      <c r="S503" s="232"/>
      <c r="T503" s="23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4" t="s">
        <v>226</v>
      </c>
      <c r="AU503" s="234" t="s">
        <v>89</v>
      </c>
      <c r="AV503" s="13" t="s">
        <v>84</v>
      </c>
      <c r="AW503" s="13" t="s">
        <v>35</v>
      </c>
      <c r="AX503" s="13" t="s">
        <v>74</v>
      </c>
      <c r="AY503" s="234" t="s">
        <v>216</v>
      </c>
    </row>
    <row r="504" s="14" customFormat="1">
      <c r="A504" s="14"/>
      <c r="B504" s="235"/>
      <c r="C504" s="236"/>
      <c r="D504" s="225" t="s">
        <v>226</v>
      </c>
      <c r="E504" s="237" t="s">
        <v>19</v>
      </c>
      <c r="F504" s="238" t="s">
        <v>552</v>
      </c>
      <c r="G504" s="236"/>
      <c r="H504" s="237" t="s">
        <v>19</v>
      </c>
      <c r="I504" s="239"/>
      <c r="J504" s="236"/>
      <c r="K504" s="236"/>
      <c r="L504" s="240"/>
      <c r="M504" s="241"/>
      <c r="N504" s="242"/>
      <c r="O504" s="242"/>
      <c r="P504" s="242"/>
      <c r="Q504" s="242"/>
      <c r="R504" s="242"/>
      <c r="S504" s="242"/>
      <c r="T504" s="243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4" t="s">
        <v>226</v>
      </c>
      <c r="AU504" s="244" t="s">
        <v>89</v>
      </c>
      <c r="AV504" s="14" t="s">
        <v>82</v>
      </c>
      <c r="AW504" s="14" t="s">
        <v>35</v>
      </c>
      <c r="AX504" s="14" t="s">
        <v>74</v>
      </c>
      <c r="AY504" s="244" t="s">
        <v>216</v>
      </c>
    </row>
    <row r="505" s="13" customFormat="1">
      <c r="A505" s="13"/>
      <c r="B505" s="223"/>
      <c r="C505" s="224"/>
      <c r="D505" s="225" t="s">
        <v>226</v>
      </c>
      <c r="E505" s="226" t="s">
        <v>19</v>
      </c>
      <c r="F505" s="227" t="s">
        <v>715</v>
      </c>
      <c r="G505" s="224"/>
      <c r="H505" s="228">
        <v>11</v>
      </c>
      <c r="I505" s="229"/>
      <c r="J505" s="224"/>
      <c r="K505" s="224"/>
      <c r="L505" s="230"/>
      <c r="M505" s="231"/>
      <c r="N505" s="232"/>
      <c r="O505" s="232"/>
      <c r="P505" s="232"/>
      <c r="Q505" s="232"/>
      <c r="R505" s="232"/>
      <c r="S505" s="232"/>
      <c r="T505" s="23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4" t="s">
        <v>226</v>
      </c>
      <c r="AU505" s="234" t="s">
        <v>89</v>
      </c>
      <c r="AV505" s="13" t="s">
        <v>84</v>
      </c>
      <c r="AW505" s="13" t="s">
        <v>35</v>
      </c>
      <c r="AX505" s="13" t="s">
        <v>74</v>
      </c>
      <c r="AY505" s="234" t="s">
        <v>216</v>
      </c>
    </row>
    <row r="506" s="14" customFormat="1">
      <c r="A506" s="14"/>
      <c r="B506" s="235"/>
      <c r="C506" s="236"/>
      <c r="D506" s="225" t="s">
        <v>226</v>
      </c>
      <c r="E506" s="237" t="s">
        <v>19</v>
      </c>
      <c r="F506" s="238" t="s">
        <v>554</v>
      </c>
      <c r="G506" s="236"/>
      <c r="H506" s="237" t="s">
        <v>19</v>
      </c>
      <c r="I506" s="239"/>
      <c r="J506" s="236"/>
      <c r="K506" s="236"/>
      <c r="L506" s="240"/>
      <c r="M506" s="241"/>
      <c r="N506" s="242"/>
      <c r="O506" s="242"/>
      <c r="P506" s="242"/>
      <c r="Q506" s="242"/>
      <c r="R506" s="242"/>
      <c r="S506" s="242"/>
      <c r="T506" s="243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4" t="s">
        <v>226</v>
      </c>
      <c r="AU506" s="244" t="s">
        <v>89</v>
      </c>
      <c r="AV506" s="14" t="s">
        <v>82</v>
      </c>
      <c r="AW506" s="14" t="s">
        <v>35</v>
      </c>
      <c r="AX506" s="14" t="s">
        <v>74</v>
      </c>
      <c r="AY506" s="244" t="s">
        <v>216</v>
      </c>
    </row>
    <row r="507" s="13" customFormat="1">
      <c r="A507" s="13"/>
      <c r="B507" s="223"/>
      <c r="C507" s="224"/>
      <c r="D507" s="225" t="s">
        <v>226</v>
      </c>
      <c r="E507" s="226" t="s">
        <v>19</v>
      </c>
      <c r="F507" s="227" t="s">
        <v>716</v>
      </c>
      <c r="G507" s="224"/>
      <c r="H507" s="228">
        <v>47.770000000000003</v>
      </c>
      <c r="I507" s="229"/>
      <c r="J507" s="224"/>
      <c r="K507" s="224"/>
      <c r="L507" s="230"/>
      <c r="M507" s="231"/>
      <c r="N507" s="232"/>
      <c r="O507" s="232"/>
      <c r="P507" s="232"/>
      <c r="Q507" s="232"/>
      <c r="R507" s="232"/>
      <c r="S507" s="232"/>
      <c r="T507" s="23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4" t="s">
        <v>226</v>
      </c>
      <c r="AU507" s="234" t="s">
        <v>89</v>
      </c>
      <c r="AV507" s="13" t="s">
        <v>84</v>
      </c>
      <c r="AW507" s="13" t="s">
        <v>35</v>
      </c>
      <c r="AX507" s="13" t="s">
        <v>74</v>
      </c>
      <c r="AY507" s="234" t="s">
        <v>216</v>
      </c>
    </row>
    <row r="508" s="14" customFormat="1">
      <c r="A508" s="14"/>
      <c r="B508" s="235"/>
      <c r="C508" s="236"/>
      <c r="D508" s="225" t="s">
        <v>226</v>
      </c>
      <c r="E508" s="237" t="s">
        <v>19</v>
      </c>
      <c r="F508" s="238" t="s">
        <v>556</v>
      </c>
      <c r="G508" s="236"/>
      <c r="H508" s="237" t="s">
        <v>19</v>
      </c>
      <c r="I508" s="239"/>
      <c r="J508" s="236"/>
      <c r="K508" s="236"/>
      <c r="L508" s="240"/>
      <c r="M508" s="241"/>
      <c r="N508" s="242"/>
      <c r="O508" s="242"/>
      <c r="P508" s="242"/>
      <c r="Q508" s="242"/>
      <c r="R508" s="242"/>
      <c r="S508" s="242"/>
      <c r="T508" s="243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44" t="s">
        <v>226</v>
      </c>
      <c r="AU508" s="244" t="s">
        <v>89</v>
      </c>
      <c r="AV508" s="14" t="s">
        <v>82</v>
      </c>
      <c r="AW508" s="14" t="s">
        <v>35</v>
      </c>
      <c r="AX508" s="14" t="s">
        <v>74</v>
      </c>
      <c r="AY508" s="244" t="s">
        <v>216</v>
      </c>
    </row>
    <row r="509" s="13" customFormat="1">
      <c r="A509" s="13"/>
      <c r="B509" s="223"/>
      <c r="C509" s="224"/>
      <c r="D509" s="225" t="s">
        <v>226</v>
      </c>
      <c r="E509" s="226" t="s">
        <v>19</v>
      </c>
      <c r="F509" s="227" t="s">
        <v>717</v>
      </c>
      <c r="G509" s="224"/>
      <c r="H509" s="228">
        <v>14.65</v>
      </c>
      <c r="I509" s="229"/>
      <c r="J509" s="224"/>
      <c r="K509" s="224"/>
      <c r="L509" s="230"/>
      <c r="M509" s="231"/>
      <c r="N509" s="232"/>
      <c r="O509" s="232"/>
      <c r="P509" s="232"/>
      <c r="Q509" s="232"/>
      <c r="R509" s="232"/>
      <c r="S509" s="232"/>
      <c r="T509" s="23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4" t="s">
        <v>226</v>
      </c>
      <c r="AU509" s="234" t="s">
        <v>89</v>
      </c>
      <c r="AV509" s="13" t="s">
        <v>84</v>
      </c>
      <c r="AW509" s="13" t="s">
        <v>35</v>
      </c>
      <c r="AX509" s="13" t="s">
        <v>74</v>
      </c>
      <c r="AY509" s="234" t="s">
        <v>216</v>
      </c>
    </row>
    <row r="510" s="14" customFormat="1">
      <c r="A510" s="14"/>
      <c r="B510" s="235"/>
      <c r="C510" s="236"/>
      <c r="D510" s="225" t="s">
        <v>226</v>
      </c>
      <c r="E510" s="237" t="s">
        <v>19</v>
      </c>
      <c r="F510" s="238" t="s">
        <v>558</v>
      </c>
      <c r="G510" s="236"/>
      <c r="H510" s="237" t="s">
        <v>19</v>
      </c>
      <c r="I510" s="239"/>
      <c r="J510" s="236"/>
      <c r="K510" s="236"/>
      <c r="L510" s="240"/>
      <c r="M510" s="241"/>
      <c r="N510" s="242"/>
      <c r="O510" s="242"/>
      <c r="P510" s="242"/>
      <c r="Q510" s="242"/>
      <c r="R510" s="242"/>
      <c r="S510" s="242"/>
      <c r="T510" s="243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44" t="s">
        <v>226</v>
      </c>
      <c r="AU510" s="244" t="s">
        <v>89</v>
      </c>
      <c r="AV510" s="14" t="s">
        <v>82</v>
      </c>
      <c r="AW510" s="14" t="s">
        <v>35</v>
      </c>
      <c r="AX510" s="14" t="s">
        <v>74</v>
      </c>
      <c r="AY510" s="244" t="s">
        <v>216</v>
      </c>
    </row>
    <row r="511" s="13" customFormat="1">
      <c r="A511" s="13"/>
      <c r="B511" s="223"/>
      <c r="C511" s="224"/>
      <c r="D511" s="225" t="s">
        <v>226</v>
      </c>
      <c r="E511" s="226" t="s">
        <v>19</v>
      </c>
      <c r="F511" s="227" t="s">
        <v>718</v>
      </c>
      <c r="G511" s="224"/>
      <c r="H511" s="228">
        <v>11.699999999999999</v>
      </c>
      <c r="I511" s="229"/>
      <c r="J511" s="224"/>
      <c r="K511" s="224"/>
      <c r="L511" s="230"/>
      <c r="M511" s="231"/>
      <c r="N511" s="232"/>
      <c r="O511" s="232"/>
      <c r="P511" s="232"/>
      <c r="Q511" s="232"/>
      <c r="R511" s="232"/>
      <c r="S511" s="232"/>
      <c r="T511" s="23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4" t="s">
        <v>226</v>
      </c>
      <c r="AU511" s="234" t="s">
        <v>89</v>
      </c>
      <c r="AV511" s="13" t="s">
        <v>84</v>
      </c>
      <c r="AW511" s="13" t="s">
        <v>35</v>
      </c>
      <c r="AX511" s="13" t="s">
        <v>74</v>
      </c>
      <c r="AY511" s="234" t="s">
        <v>216</v>
      </c>
    </row>
    <row r="512" s="14" customFormat="1">
      <c r="A512" s="14"/>
      <c r="B512" s="235"/>
      <c r="C512" s="236"/>
      <c r="D512" s="225" t="s">
        <v>226</v>
      </c>
      <c r="E512" s="237" t="s">
        <v>19</v>
      </c>
      <c r="F512" s="238" t="s">
        <v>662</v>
      </c>
      <c r="G512" s="236"/>
      <c r="H512" s="237" t="s">
        <v>19</v>
      </c>
      <c r="I512" s="239"/>
      <c r="J512" s="236"/>
      <c r="K512" s="236"/>
      <c r="L512" s="240"/>
      <c r="M512" s="241"/>
      <c r="N512" s="242"/>
      <c r="O512" s="242"/>
      <c r="P512" s="242"/>
      <c r="Q512" s="242"/>
      <c r="R512" s="242"/>
      <c r="S512" s="242"/>
      <c r="T512" s="243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44" t="s">
        <v>226</v>
      </c>
      <c r="AU512" s="244" t="s">
        <v>89</v>
      </c>
      <c r="AV512" s="14" t="s">
        <v>82</v>
      </c>
      <c r="AW512" s="14" t="s">
        <v>35</v>
      </c>
      <c r="AX512" s="14" t="s">
        <v>74</v>
      </c>
      <c r="AY512" s="244" t="s">
        <v>216</v>
      </c>
    </row>
    <row r="513" s="13" customFormat="1">
      <c r="A513" s="13"/>
      <c r="B513" s="223"/>
      <c r="C513" s="224"/>
      <c r="D513" s="225" t="s">
        <v>226</v>
      </c>
      <c r="E513" s="226" t="s">
        <v>19</v>
      </c>
      <c r="F513" s="227" t="s">
        <v>719</v>
      </c>
      <c r="G513" s="224"/>
      <c r="H513" s="228">
        <v>11.75</v>
      </c>
      <c r="I513" s="229"/>
      <c r="J513" s="224"/>
      <c r="K513" s="224"/>
      <c r="L513" s="230"/>
      <c r="M513" s="231"/>
      <c r="N513" s="232"/>
      <c r="O513" s="232"/>
      <c r="P513" s="232"/>
      <c r="Q513" s="232"/>
      <c r="R513" s="232"/>
      <c r="S513" s="232"/>
      <c r="T513" s="23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4" t="s">
        <v>226</v>
      </c>
      <c r="AU513" s="234" t="s">
        <v>89</v>
      </c>
      <c r="AV513" s="13" t="s">
        <v>84</v>
      </c>
      <c r="AW513" s="13" t="s">
        <v>35</v>
      </c>
      <c r="AX513" s="13" t="s">
        <v>74</v>
      </c>
      <c r="AY513" s="234" t="s">
        <v>216</v>
      </c>
    </row>
    <row r="514" s="14" customFormat="1">
      <c r="A514" s="14"/>
      <c r="B514" s="235"/>
      <c r="C514" s="236"/>
      <c r="D514" s="225" t="s">
        <v>226</v>
      </c>
      <c r="E514" s="237" t="s">
        <v>19</v>
      </c>
      <c r="F514" s="238" t="s">
        <v>561</v>
      </c>
      <c r="G514" s="236"/>
      <c r="H514" s="237" t="s">
        <v>19</v>
      </c>
      <c r="I514" s="239"/>
      <c r="J514" s="236"/>
      <c r="K514" s="236"/>
      <c r="L514" s="240"/>
      <c r="M514" s="241"/>
      <c r="N514" s="242"/>
      <c r="O514" s="242"/>
      <c r="P514" s="242"/>
      <c r="Q514" s="242"/>
      <c r="R514" s="242"/>
      <c r="S514" s="242"/>
      <c r="T514" s="243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44" t="s">
        <v>226</v>
      </c>
      <c r="AU514" s="244" t="s">
        <v>89</v>
      </c>
      <c r="AV514" s="14" t="s">
        <v>82</v>
      </c>
      <c r="AW514" s="14" t="s">
        <v>35</v>
      </c>
      <c r="AX514" s="14" t="s">
        <v>74</v>
      </c>
      <c r="AY514" s="244" t="s">
        <v>216</v>
      </c>
    </row>
    <row r="515" s="13" customFormat="1">
      <c r="A515" s="13"/>
      <c r="B515" s="223"/>
      <c r="C515" s="224"/>
      <c r="D515" s="225" t="s">
        <v>226</v>
      </c>
      <c r="E515" s="226" t="s">
        <v>19</v>
      </c>
      <c r="F515" s="227" t="s">
        <v>720</v>
      </c>
      <c r="G515" s="224"/>
      <c r="H515" s="228">
        <v>9</v>
      </c>
      <c r="I515" s="229"/>
      <c r="J515" s="224"/>
      <c r="K515" s="224"/>
      <c r="L515" s="230"/>
      <c r="M515" s="231"/>
      <c r="N515" s="232"/>
      <c r="O515" s="232"/>
      <c r="P515" s="232"/>
      <c r="Q515" s="232"/>
      <c r="R515" s="232"/>
      <c r="S515" s="232"/>
      <c r="T515" s="23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4" t="s">
        <v>226</v>
      </c>
      <c r="AU515" s="234" t="s">
        <v>89</v>
      </c>
      <c r="AV515" s="13" t="s">
        <v>84</v>
      </c>
      <c r="AW515" s="13" t="s">
        <v>35</v>
      </c>
      <c r="AX515" s="13" t="s">
        <v>74</v>
      </c>
      <c r="AY515" s="234" t="s">
        <v>216</v>
      </c>
    </row>
    <row r="516" s="15" customFormat="1">
      <c r="A516" s="15"/>
      <c r="B516" s="256"/>
      <c r="C516" s="257"/>
      <c r="D516" s="225" t="s">
        <v>226</v>
      </c>
      <c r="E516" s="258" t="s">
        <v>19</v>
      </c>
      <c r="F516" s="259" t="s">
        <v>330</v>
      </c>
      <c r="G516" s="257"/>
      <c r="H516" s="260">
        <v>271.17000000000002</v>
      </c>
      <c r="I516" s="261"/>
      <c r="J516" s="257"/>
      <c r="K516" s="257"/>
      <c r="L516" s="262"/>
      <c r="M516" s="263"/>
      <c r="N516" s="264"/>
      <c r="O516" s="264"/>
      <c r="P516" s="264"/>
      <c r="Q516" s="264"/>
      <c r="R516" s="264"/>
      <c r="S516" s="264"/>
      <c r="T516" s="26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66" t="s">
        <v>226</v>
      </c>
      <c r="AU516" s="266" t="s">
        <v>89</v>
      </c>
      <c r="AV516" s="15" t="s">
        <v>222</v>
      </c>
      <c r="AW516" s="15" t="s">
        <v>35</v>
      </c>
      <c r="AX516" s="15" t="s">
        <v>82</v>
      </c>
      <c r="AY516" s="266" t="s">
        <v>216</v>
      </c>
    </row>
    <row r="517" s="2" customFormat="1" ht="24.15" customHeight="1">
      <c r="A517" s="41"/>
      <c r="B517" s="42"/>
      <c r="C517" s="246" t="s">
        <v>721</v>
      </c>
      <c r="D517" s="246" t="s">
        <v>278</v>
      </c>
      <c r="E517" s="247" t="s">
        <v>722</v>
      </c>
      <c r="F517" s="248" t="s">
        <v>723</v>
      </c>
      <c r="G517" s="249" t="s">
        <v>125</v>
      </c>
      <c r="H517" s="250">
        <v>283.65800000000002</v>
      </c>
      <c r="I517" s="251"/>
      <c r="J517" s="252">
        <f>ROUND(I517*H517,2)</f>
        <v>0</v>
      </c>
      <c r="K517" s="248" t="s">
        <v>221</v>
      </c>
      <c r="L517" s="253"/>
      <c r="M517" s="254" t="s">
        <v>19</v>
      </c>
      <c r="N517" s="255" t="s">
        <v>45</v>
      </c>
      <c r="O517" s="87"/>
      <c r="P517" s="214">
        <f>O517*H517</f>
        <v>0</v>
      </c>
      <c r="Q517" s="214">
        <v>0.00020000000000000001</v>
      </c>
      <c r="R517" s="214">
        <f>Q517*H517</f>
        <v>0.056731600000000007</v>
      </c>
      <c r="S517" s="214">
        <v>0</v>
      </c>
      <c r="T517" s="215">
        <f>S517*H517</f>
        <v>0</v>
      </c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R517" s="216" t="s">
        <v>264</v>
      </c>
      <c r="AT517" s="216" t="s">
        <v>278</v>
      </c>
      <c r="AU517" s="216" t="s">
        <v>89</v>
      </c>
      <c r="AY517" s="20" t="s">
        <v>216</v>
      </c>
      <c r="BE517" s="217">
        <f>IF(N517="základní",J517,0)</f>
        <v>0</v>
      </c>
      <c r="BF517" s="217">
        <f>IF(N517="snížená",J517,0)</f>
        <v>0</v>
      </c>
      <c r="BG517" s="217">
        <f>IF(N517="zákl. přenesená",J517,0)</f>
        <v>0</v>
      </c>
      <c r="BH517" s="217">
        <f>IF(N517="sníž. přenesená",J517,0)</f>
        <v>0</v>
      </c>
      <c r="BI517" s="217">
        <f>IF(N517="nulová",J517,0)</f>
        <v>0</v>
      </c>
      <c r="BJ517" s="20" t="s">
        <v>82</v>
      </c>
      <c r="BK517" s="217">
        <f>ROUND(I517*H517,2)</f>
        <v>0</v>
      </c>
      <c r="BL517" s="20" t="s">
        <v>222</v>
      </c>
      <c r="BM517" s="216" t="s">
        <v>724</v>
      </c>
    </row>
    <row r="518" s="13" customFormat="1">
      <c r="A518" s="13"/>
      <c r="B518" s="223"/>
      <c r="C518" s="224"/>
      <c r="D518" s="225" t="s">
        <v>226</v>
      </c>
      <c r="E518" s="224"/>
      <c r="F518" s="227" t="s">
        <v>725</v>
      </c>
      <c r="G518" s="224"/>
      <c r="H518" s="228">
        <v>283.65800000000002</v>
      </c>
      <c r="I518" s="229"/>
      <c r="J518" s="224"/>
      <c r="K518" s="224"/>
      <c r="L518" s="230"/>
      <c r="M518" s="231"/>
      <c r="N518" s="232"/>
      <c r="O518" s="232"/>
      <c r="P518" s="232"/>
      <c r="Q518" s="232"/>
      <c r="R518" s="232"/>
      <c r="S518" s="232"/>
      <c r="T518" s="23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4" t="s">
        <v>226</v>
      </c>
      <c r="AU518" s="234" t="s">
        <v>89</v>
      </c>
      <c r="AV518" s="13" t="s">
        <v>84</v>
      </c>
      <c r="AW518" s="13" t="s">
        <v>4</v>
      </c>
      <c r="AX518" s="13" t="s">
        <v>82</v>
      </c>
      <c r="AY518" s="234" t="s">
        <v>216</v>
      </c>
    </row>
    <row r="519" s="12" customFormat="1" ht="20.88" customHeight="1">
      <c r="A519" s="12"/>
      <c r="B519" s="189"/>
      <c r="C519" s="190"/>
      <c r="D519" s="191" t="s">
        <v>73</v>
      </c>
      <c r="E519" s="203" t="s">
        <v>726</v>
      </c>
      <c r="F519" s="203" t="s">
        <v>727</v>
      </c>
      <c r="G519" s="190"/>
      <c r="H519" s="190"/>
      <c r="I519" s="193"/>
      <c r="J519" s="204">
        <f>BK519</f>
        <v>0</v>
      </c>
      <c r="K519" s="190"/>
      <c r="L519" s="195"/>
      <c r="M519" s="196"/>
      <c r="N519" s="197"/>
      <c r="O519" s="197"/>
      <c r="P519" s="198">
        <f>SUM(P520:P640)</f>
        <v>0</v>
      </c>
      <c r="Q519" s="197"/>
      <c r="R519" s="198">
        <f>SUM(R520:R640)</f>
        <v>1.2051385800000001</v>
      </c>
      <c r="S519" s="197"/>
      <c r="T519" s="199">
        <f>SUM(T520:T640)</f>
        <v>0.49273857999999998</v>
      </c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R519" s="200" t="s">
        <v>82</v>
      </c>
      <c r="AT519" s="201" t="s">
        <v>73</v>
      </c>
      <c r="AU519" s="201" t="s">
        <v>84</v>
      </c>
      <c r="AY519" s="200" t="s">
        <v>216</v>
      </c>
      <c r="BK519" s="202">
        <f>SUM(BK520:BK640)</f>
        <v>0</v>
      </c>
    </row>
    <row r="520" s="2" customFormat="1" ht="24.15" customHeight="1">
      <c r="A520" s="41"/>
      <c r="B520" s="42"/>
      <c r="C520" s="205" t="s">
        <v>728</v>
      </c>
      <c r="D520" s="205" t="s">
        <v>218</v>
      </c>
      <c r="E520" s="206" t="s">
        <v>729</v>
      </c>
      <c r="F520" s="207" t="s">
        <v>730</v>
      </c>
      <c r="G520" s="208" t="s">
        <v>125</v>
      </c>
      <c r="H520" s="209">
        <v>260</v>
      </c>
      <c r="I520" s="210"/>
      <c r="J520" s="211">
        <f>ROUND(I520*H520,2)</f>
        <v>0</v>
      </c>
      <c r="K520" s="207" t="s">
        <v>221</v>
      </c>
      <c r="L520" s="47"/>
      <c r="M520" s="212" t="s">
        <v>19</v>
      </c>
      <c r="N520" s="213" t="s">
        <v>45</v>
      </c>
      <c r="O520" s="87"/>
      <c r="P520" s="214">
        <f>O520*H520</f>
        <v>0</v>
      </c>
      <c r="Q520" s="214">
        <v>0.0012099999999999999</v>
      </c>
      <c r="R520" s="214">
        <f>Q520*H520</f>
        <v>0.31459999999999999</v>
      </c>
      <c r="S520" s="214">
        <v>0</v>
      </c>
      <c r="T520" s="215">
        <f>S520*H520</f>
        <v>0</v>
      </c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R520" s="216" t="s">
        <v>222</v>
      </c>
      <c r="AT520" s="216" t="s">
        <v>218</v>
      </c>
      <c r="AU520" s="216" t="s">
        <v>89</v>
      </c>
      <c r="AY520" s="20" t="s">
        <v>216</v>
      </c>
      <c r="BE520" s="217">
        <f>IF(N520="základní",J520,0)</f>
        <v>0</v>
      </c>
      <c r="BF520" s="217">
        <f>IF(N520="snížená",J520,0)</f>
        <v>0</v>
      </c>
      <c r="BG520" s="217">
        <f>IF(N520="zákl. přenesená",J520,0)</f>
        <v>0</v>
      </c>
      <c r="BH520" s="217">
        <f>IF(N520="sníž. přenesená",J520,0)</f>
        <v>0</v>
      </c>
      <c r="BI520" s="217">
        <f>IF(N520="nulová",J520,0)</f>
        <v>0</v>
      </c>
      <c r="BJ520" s="20" t="s">
        <v>82</v>
      </c>
      <c r="BK520" s="217">
        <f>ROUND(I520*H520,2)</f>
        <v>0</v>
      </c>
      <c r="BL520" s="20" t="s">
        <v>222</v>
      </c>
      <c r="BM520" s="216" t="s">
        <v>731</v>
      </c>
    </row>
    <row r="521" s="2" customFormat="1">
      <c r="A521" s="41"/>
      <c r="B521" s="42"/>
      <c r="C521" s="43"/>
      <c r="D521" s="218" t="s">
        <v>224</v>
      </c>
      <c r="E521" s="43"/>
      <c r="F521" s="219" t="s">
        <v>732</v>
      </c>
      <c r="G521" s="43"/>
      <c r="H521" s="43"/>
      <c r="I521" s="220"/>
      <c r="J521" s="43"/>
      <c r="K521" s="43"/>
      <c r="L521" s="47"/>
      <c r="M521" s="221"/>
      <c r="N521" s="222"/>
      <c r="O521" s="87"/>
      <c r="P521" s="87"/>
      <c r="Q521" s="87"/>
      <c r="R521" s="87"/>
      <c r="S521" s="87"/>
      <c r="T521" s="88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T521" s="20" t="s">
        <v>224</v>
      </c>
      <c r="AU521" s="20" t="s">
        <v>89</v>
      </c>
    </row>
    <row r="522" s="13" customFormat="1">
      <c r="A522" s="13"/>
      <c r="B522" s="223"/>
      <c r="C522" s="224"/>
      <c r="D522" s="225" t="s">
        <v>226</v>
      </c>
      <c r="E522" s="226" t="s">
        <v>19</v>
      </c>
      <c r="F522" s="227" t="s">
        <v>733</v>
      </c>
      <c r="G522" s="224"/>
      <c r="H522" s="228">
        <v>260</v>
      </c>
      <c r="I522" s="229"/>
      <c r="J522" s="224"/>
      <c r="K522" s="224"/>
      <c r="L522" s="230"/>
      <c r="M522" s="231"/>
      <c r="N522" s="232"/>
      <c r="O522" s="232"/>
      <c r="P522" s="232"/>
      <c r="Q522" s="232"/>
      <c r="R522" s="232"/>
      <c r="S522" s="232"/>
      <c r="T522" s="23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4" t="s">
        <v>226</v>
      </c>
      <c r="AU522" s="234" t="s">
        <v>89</v>
      </c>
      <c r="AV522" s="13" t="s">
        <v>84</v>
      </c>
      <c r="AW522" s="13" t="s">
        <v>35</v>
      </c>
      <c r="AX522" s="13" t="s">
        <v>82</v>
      </c>
      <c r="AY522" s="234" t="s">
        <v>216</v>
      </c>
    </row>
    <row r="523" s="2" customFormat="1" ht="24.15" customHeight="1">
      <c r="A523" s="41"/>
      <c r="B523" s="42"/>
      <c r="C523" s="205" t="s">
        <v>734</v>
      </c>
      <c r="D523" s="205" t="s">
        <v>218</v>
      </c>
      <c r="E523" s="206" t="s">
        <v>735</v>
      </c>
      <c r="F523" s="207" t="s">
        <v>736</v>
      </c>
      <c r="G523" s="208" t="s">
        <v>125</v>
      </c>
      <c r="H523" s="209">
        <v>260</v>
      </c>
      <c r="I523" s="210"/>
      <c r="J523" s="211">
        <f>ROUND(I523*H523,2)</f>
        <v>0</v>
      </c>
      <c r="K523" s="207" t="s">
        <v>221</v>
      </c>
      <c r="L523" s="47"/>
      <c r="M523" s="212" t="s">
        <v>19</v>
      </c>
      <c r="N523" s="213" t="s">
        <v>45</v>
      </c>
      <c r="O523" s="87"/>
      <c r="P523" s="214">
        <f>O523*H523</f>
        <v>0</v>
      </c>
      <c r="Q523" s="214">
        <v>0.0015299999999999999</v>
      </c>
      <c r="R523" s="214">
        <f>Q523*H523</f>
        <v>0.39779999999999999</v>
      </c>
      <c r="S523" s="214">
        <v>0</v>
      </c>
      <c r="T523" s="215">
        <f>S523*H523</f>
        <v>0</v>
      </c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R523" s="216" t="s">
        <v>222</v>
      </c>
      <c r="AT523" s="216" t="s">
        <v>218</v>
      </c>
      <c r="AU523" s="216" t="s">
        <v>89</v>
      </c>
      <c r="AY523" s="20" t="s">
        <v>216</v>
      </c>
      <c r="BE523" s="217">
        <f>IF(N523="základní",J523,0)</f>
        <v>0</v>
      </c>
      <c r="BF523" s="217">
        <f>IF(N523="snížená",J523,0)</f>
        <v>0</v>
      </c>
      <c r="BG523" s="217">
        <f>IF(N523="zákl. přenesená",J523,0)</f>
        <v>0</v>
      </c>
      <c r="BH523" s="217">
        <f>IF(N523="sníž. přenesená",J523,0)</f>
        <v>0</v>
      </c>
      <c r="BI523" s="217">
        <f>IF(N523="nulová",J523,0)</f>
        <v>0</v>
      </c>
      <c r="BJ523" s="20" t="s">
        <v>82</v>
      </c>
      <c r="BK523" s="217">
        <f>ROUND(I523*H523,2)</f>
        <v>0</v>
      </c>
      <c r="BL523" s="20" t="s">
        <v>222</v>
      </c>
      <c r="BM523" s="216" t="s">
        <v>737</v>
      </c>
    </row>
    <row r="524" s="2" customFormat="1">
      <c r="A524" s="41"/>
      <c r="B524" s="42"/>
      <c r="C524" s="43"/>
      <c r="D524" s="218" t="s">
        <v>224</v>
      </c>
      <c r="E524" s="43"/>
      <c r="F524" s="219" t="s">
        <v>738</v>
      </c>
      <c r="G524" s="43"/>
      <c r="H524" s="43"/>
      <c r="I524" s="220"/>
      <c r="J524" s="43"/>
      <c r="K524" s="43"/>
      <c r="L524" s="47"/>
      <c r="M524" s="221"/>
      <c r="N524" s="222"/>
      <c r="O524" s="87"/>
      <c r="P524" s="87"/>
      <c r="Q524" s="87"/>
      <c r="R524" s="87"/>
      <c r="S524" s="87"/>
      <c r="T524" s="88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T524" s="20" t="s">
        <v>224</v>
      </c>
      <c r="AU524" s="20" t="s">
        <v>89</v>
      </c>
    </row>
    <row r="525" s="13" customFormat="1">
      <c r="A525" s="13"/>
      <c r="B525" s="223"/>
      <c r="C525" s="224"/>
      <c r="D525" s="225" t="s">
        <v>226</v>
      </c>
      <c r="E525" s="226" t="s">
        <v>19</v>
      </c>
      <c r="F525" s="227" t="s">
        <v>733</v>
      </c>
      <c r="G525" s="224"/>
      <c r="H525" s="228">
        <v>260</v>
      </c>
      <c r="I525" s="229"/>
      <c r="J525" s="224"/>
      <c r="K525" s="224"/>
      <c r="L525" s="230"/>
      <c r="M525" s="231"/>
      <c r="N525" s="232"/>
      <c r="O525" s="232"/>
      <c r="P525" s="232"/>
      <c r="Q525" s="232"/>
      <c r="R525" s="232"/>
      <c r="S525" s="232"/>
      <c r="T525" s="23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4" t="s">
        <v>226</v>
      </c>
      <c r="AU525" s="234" t="s">
        <v>89</v>
      </c>
      <c r="AV525" s="13" t="s">
        <v>84</v>
      </c>
      <c r="AW525" s="13" t="s">
        <v>35</v>
      </c>
      <c r="AX525" s="13" t="s">
        <v>82</v>
      </c>
      <c r="AY525" s="234" t="s">
        <v>216</v>
      </c>
    </row>
    <row r="526" s="2" customFormat="1" ht="37.8" customHeight="1">
      <c r="A526" s="41"/>
      <c r="B526" s="42"/>
      <c r="C526" s="205" t="s">
        <v>739</v>
      </c>
      <c r="D526" s="205" t="s">
        <v>218</v>
      </c>
      <c r="E526" s="206" t="s">
        <v>740</v>
      </c>
      <c r="F526" s="207" t="s">
        <v>741</v>
      </c>
      <c r="G526" s="208" t="s">
        <v>87</v>
      </c>
      <c r="H526" s="209">
        <v>900</v>
      </c>
      <c r="I526" s="210"/>
      <c r="J526" s="211">
        <f>ROUND(I526*H526,2)</f>
        <v>0</v>
      </c>
      <c r="K526" s="207" t="s">
        <v>221</v>
      </c>
      <c r="L526" s="47"/>
      <c r="M526" s="212" t="s">
        <v>19</v>
      </c>
      <c r="N526" s="213" t="s">
        <v>45</v>
      </c>
      <c r="O526" s="87"/>
      <c r="P526" s="214">
        <f>O526*H526</f>
        <v>0</v>
      </c>
      <c r="Q526" s="214">
        <v>0.00052999999999999998</v>
      </c>
      <c r="R526" s="214">
        <f>Q526*H526</f>
        <v>0.47699999999999998</v>
      </c>
      <c r="S526" s="214">
        <v>0.00052999999999999998</v>
      </c>
      <c r="T526" s="215">
        <f>S526*H526</f>
        <v>0.47699999999999998</v>
      </c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R526" s="216" t="s">
        <v>222</v>
      </c>
      <c r="AT526" s="216" t="s">
        <v>218</v>
      </c>
      <c r="AU526" s="216" t="s">
        <v>89</v>
      </c>
      <c r="AY526" s="20" t="s">
        <v>216</v>
      </c>
      <c r="BE526" s="217">
        <f>IF(N526="základní",J526,0)</f>
        <v>0</v>
      </c>
      <c r="BF526" s="217">
        <f>IF(N526="snížená",J526,0)</f>
        <v>0</v>
      </c>
      <c r="BG526" s="217">
        <f>IF(N526="zákl. přenesená",J526,0)</f>
        <v>0</v>
      </c>
      <c r="BH526" s="217">
        <f>IF(N526="sníž. přenesená",J526,0)</f>
        <v>0</v>
      </c>
      <c r="BI526" s="217">
        <f>IF(N526="nulová",J526,0)</f>
        <v>0</v>
      </c>
      <c r="BJ526" s="20" t="s">
        <v>82</v>
      </c>
      <c r="BK526" s="217">
        <f>ROUND(I526*H526,2)</f>
        <v>0</v>
      </c>
      <c r="BL526" s="20" t="s">
        <v>222</v>
      </c>
      <c r="BM526" s="216" t="s">
        <v>742</v>
      </c>
    </row>
    <row r="527" s="2" customFormat="1">
      <c r="A527" s="41"/>
      <c r="B527" s="42"/>
      <c r="C527" s="43"/>
      <c r="D527" s="218" t="s">
        <v>224</v>
      </c>
      <c r="E527" s="43"/>
      <c r="F527" s="219" t="s">
        <v>743</v>
      </c>
      <c r="G527" s="43"/>
      <c r="H527" s="43"/>
      <c r="I527" s="220"/>
      <c r="J527" s="43"/>
      <c r="K527" s="43"/>
      <c r="L527" s="47"/>
      <c r="M527" s="221"/>
      <c r="N527" s="222"/>
      <c r="O527" s="87"/>
      <c r="P527" s="87"/>
      <c r="Q527" s="87"/>
      <c r="R527" s="87"/>
      <c r="S527" s="87"/>
      <c r="T527" s="88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T527" s="20" t="s">
        <v>224</v>
      </c>
      <c r="AU527" s="20" t="s">
        <v>89</v>
      </c>
    </row>
    <row r="528" s="13" customFormat="1">
      <c r="A528" s="13"/>
      <c r="B528" s="223"/>
      <c r="C528" s="224"/>
      <c r="D528" s="225" t="s">
        <v>226</v>
      </c>
      <c r="E528" s="226" t="s">
        <v>19</v>
      </c>
      <c r="F528" s="227" t="s">
        <v>744</v>
      </c>
      <c r="G528" s="224"/>
      <c r="H528" s="228">
        <v>900</v>
      </c>
      <c r="I528" s="229"/>
      <c r="J528" s="224"/>
      <c r="K528" s="224"/>
      <c r="L528" s="230"/>
      <c r="M528" s="231"/>
      <c r="N528" s="232"/>
      <c r="O528" s="232"/>
      <c r="P528" s="232"/>
      <c r="Q528" s="232"/>
      <c r="R528" s="232"/>
      <c r="S528" s="232"/>
      <c r="T528" s="23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4" t="s">
        <v>226</v>
      </c>
      <c r="AU528" s="234" t="s">
        <v>89</v>
      </c>
      <c r="AV528" s="13" t="s">
        <v>84</v>
      </c>
      <c r="AW528" s="13" t="s">
        <v>35</v>
      </c>
      <c r="AX528" s="13" t="s">
        <v>82</v>
      </c>
      <c r="AY528" s="234" t="s">
        <v>216</v>
      </c>
    </row>
    <row r="529" s="2" customFormat="1" ht="37.8" customHeight="1">
      <c r="A529" s="41"/>
      <c r="B529" s="42"/>
      <c r="C529" s="205" t="s">
        <v>745</v>
      </c>
      <c r="D529" s="205" t="s">
        <v>218</v>
      </c>
      <c r="E529" s="206" t="s">
        <v>746</v>
      </c>
      <c r="F529" s="207" t="s">
        <v>747</v>
      </c>
      <c r="G529" s="208" t="s">
        <v>87</v>
      </c>
      <c r="H529" s="209">
        <v>786.92899999999997</v>
      </c>
      <c r="I529" s="210"/>
      <c r="J529" s="211">
        <f>ROUND(I529*H529,2)</f>
        <v>0</v>
      </c>
      <c r="K529" s="207" t="s">
        <v>221</v>
      </c>
      <c r="L529" s="47"/>
      <c r="M529" s="212" t="s">
        <v>19</v>
      </c>
      <c r="N529" s="213" t="s">
        <v>45</v>
      </c>
      <c r="O529" s="87"/>
      <c r="P529" s="214">
        <f>O529*H529</f>
        <v>0</v>
      </c>
      <c r="Q529" s="214">
        <v>2.0000000000000002E-05</v>
      </c>
      <c r="R529" s="214">
        <f>Q529*H529</f>
        <v>0.015738580000000002</v>
      </c>
      <c r="S529" s="214">
        <v>2.0000000000000002E-05</v>
      </c>
      <c r="T529" s="215">
        <f>S529*H529</f>
        <v>0.015738580000000002</v>
      </c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R529" s="216" t="s">
        <v>222</v>
      </c>
      <c r="AT529" s="216" t="s">
        <v>218</v>
      </c>
      <c r="AU529" s="216" t="s">
        <v>89</v>
      </c>
      <c r="AY529" s="20" t="s">
        <v>216</v>
      </c>
      <c r="BE529" s="217">
        <f>IF(N529="základní",J529,0)</f>
        <v>0</v>
      </c>
      <c r="BF529" s="217">
        <f>IF(N529="snížená",J529,0)</f>
        <v>0</v>
      </c>
      <c r="BG529" s="217">
        <f>IF(N529="zákl. přenesená",J529,0)</f>
        <v>0</v>
      </c>
      <c r="BH529" s="217">
        <f>IF(N529="sníž. přenesená",J529,0)</f>
        <v>0</v>
      </c>
      <c r="BI529" s="217">
        <f>IF(N529="nulová",J529,0)</f>
        <v>0</v>
      </c>
      <c r="BJ529" s="20" t="s">
        <v>82</v>
      </c>
      <c r="BK529" s="217">
        <f>ROUND(I529*H529,2)</f>
        <v>0</v>
      </c>
      <c r="BL529" s="20" t="s">
        <v>222</v>
      </c>
      <c r="BM529" s="216" t="s">
        <v>748</v>
      </c>
    </row>
    <row r="530" s="2" customFormat="1">
      <c r="A530" s="41"/>
      <c r="B530" s="42"/>
      <c r="C530" s="43"/>
      <c r="D530" s="218" t="s">
        <v>224</v>
      </c>
      <c r="E530" s="43"/>
      <c r="F530" s="219" t="s">
        <v>749</v>
      </c>
      <c r="G530" s="43"/>
      <c r="H530" s="43"/>
      <c r="I530" s="220"/>
      <c r="J530" s="43"/>
      <c r="K530" s="43"/>
      <c r="L530" s="47"/>
      <c r="M530" s="221"/>
      <c r="N530" s="222"/>
      <c r="O530" s="87"/>
      <c r="P530" s="87"/>
      <c r="Q530" s="87"/>
      <c r="R530" s="87"/>
      <c r="S530" s="87"/>
      <c r="T530" s="88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T530" s="20" t="s">
        <v>224</v>
      </c>
      <c r="AU530" s="20" t="s">
        <v>89</v>
      </c>
    </row>
    <row r="531" s="14" customFormat="1">
      <c r="A531" s="14"/>
      <c r="B531" s="235"/>
      <c r="C531" s="236"/>
      <c r="D531" s="225" t="s">
        <v>226</v>
      </c>
      <c r="E531" s="237" t="s">
        <v>19</v>
      </c>
      <c r="F531" s="238" t="s">
        <v>750</v>
      </c>
      <c r="G531" s="236"/>
      <c r="H531" s="237" t="s">
        <v>19</v>
      </c>
      <c r="I531" s="239"/>
      <c r="J531" s="236"/>
      <c r="K531" s="236"/>
      <c r="L531" s="240"/>
      <c r="M531" s="241"/>
      <c r="N531" s="242"/>
      <c r="O531" s="242"/>
      <c r="P531" s="242"/>
      <c r="Q531" s="242"/>
      <c r="R531" s="242"/>
      <c r="S531" s="242"/>
      <c r="T531" s="243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44" t="s">
        <v>226</v>
      </c>
      <c r="AU531" s="244" t="s">
        <v>89</v>
      </c>
      <c r="AV531" s="14" t="s">
        <v>82</v>
      </c>
      <c r="AW531" s="14" t="s">
        <v>35</v>
      </c>
      <c r="AX531" s="14" t="s">
        <v>74</v>
      </c>
      <c r="AY531" s="244" t="s">
        <v>216</v>
      </c>
    </row>
    <row r="532" s="13" customFormat="1">
      <c r="A532" s="13"/>
      <c r="B532" s="223"/>
      <c r="C532" s="224"/>
      <c r="D532" s="225" t="s">
        <v>226</v>
      </c>
      <c r="E532" s="226" t="s">
        <v>19</v>
      </c>
      <c r="F532" s="227" t="s">
        <v>751</v>
      </c>
      <c r="G532" s="224"/>
      <c r="H532" s="228">
        <v>3.5</v>
      </c>
      <c r="I532" s="229"/>
      <c r="J532" s="224"/>
      <c r="K532" s="224"/>
      <c r="L532" s="230"/>
      <c r="M532" s="231"/>
      <c r="N532" s="232"/>
      <c r="O532" s="232"/>
      <c r="P532" s="232"/>
      <c r="Q532" s="232"/>
      <c r="R532" s="232"/>
      <c r="S532" s="232"/>
      <c r="T532" s="23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4" t="s">
        <v>226</v>
      </c>
      <c r="AU532" s="234" t="s">
        <v>89</v>
      </c>
      <c r="AV532" s="13" t="s">
        <v>84</v>
      </c>
      <c r="AW532" s="13" t="s">
        <v>35</v>
      </c>
      <c r="AX532" s="13" t="s">
        <v>74</v>
      </c>
      <c r="AY532" s="234" t="s">
        <v>216</v>
      </c>
    </row>
    <row r="533" s="13" customFormat="1">
      <c r="A533" s="13"/>
      <c r="B533" s="223"/>
      <c r="C533" s="224"/>
      <c r="D533" s="225" t="s">
        <v>226</v>
      </c>
      <c r="E533" s="226" t="s">
        <v>19</v>
      </c>
      <c r="F533" s="227" t="s">
        <v>752</v>
      </c>
      <c r="G533" s="224"/>
      <c r="H533" s="228">
        <v>1.2</v>
      </c>
      <c r="I533" s="229"/>
      <c r="J533" s="224"/>
      <c r="K533" s="224"/>
      <c r="L533" s="230"/>
      <c r="M533" s="231"/>
      <c r="N533" s="232"/>
      <c r="O533" s="232"/>
      <c r="P533" s="232"/>
      <c r="Q533" s="232"/>
      <c r="R533" s="232"/>
      <c r="S533" s="232"/>
      <c r="T533" s="23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4" t="s">
        <v>226</v>
      </c>
      <c r="AU533" s="234" t="s">
        <v>89</v>
      </c>
      <c r="AV533" s="13" t="s">
        <v>84</v>
      </c>
      <c r="AW533" s="13" t="s">
        <v>35</v>
      </c>
      <c r="AX533" s="13" t="s">
        <v>74</v>
      </c>
      <c r="AY533" s="234" t="s">
        <v>216</v>
      </c>
    </row>
    <row r="534" s="13" customFormat="1">
      <c r="A534" s="13"/>
      <c r="B534" s="223"/>
      <c r="C534" s="224"/>
      <c r="D534" s="225" t="s">
        <v>226</v>
      </c>
      <c r="E534" s="226" t="s">
        <v>19</v>
      </c>
      <c r="F534" s="227" t="s">
        <v>753</v>
      </c>
      <c r="G534" s="224"/>
      <c r="H534" s="228">
        <v>38.759999999999998</v>
      </c>
      <c r="I534" s="229"/>
      <c r="J534" s="224"/>
      <c r="K534" s="224"/>
      <c r="L534" s="230"/>
      <c r="M534" s="231"/>
      <c r="N534" s="232"/>
      <c r="O534" s="232"/>
      <c r="P534" s="232"/>
      <c r="Q534" s="232"/>
      <c r="R534" s="232"/>
      <c r="S534" s="232"/>
      <c r="T534" s="23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4" t="s">
        <v>226</v>
      </c>
      <c r="AU534" s="234" t="s">
        <v>89</v>
      </c>
      <c r="AV534" s="13" t="s">
        <v>84</v>
      </c>
      <c r="AW534" s="13" t="s">
        <v>35</v>
      </c>
      <c r="AX534" s="13" t="s">
        <v>74</v>
      </c>
      <c r="AY534" s="234" t="s">
        <v>216</v>
      </c>
    </row>
    <row r="535" s="13" customFormat="1">
      <c r="A535" s="13"/>
      <c r="B535" s="223"/>
      <c r="C535" s="224"/>
      <c r="D535" s="225" t="s">
        <v>226</v>
      </c>
      <c r="E535" s="226" t="s">
        <v>19</v>
      </c>
      <c r="F535" s="227" t="s">
        <v>754</v>
      </c>
      <c r="G535" s="224"/>
      <c r="H535" s="228">
        <v>7.9630000000000001</v>
      </c>
      <c r="I535" s="229"/>
      <c r="J535" s="224"/>
      <c r="K535" s="224"/>
      <c r="L535" s="230"/>
      <c r="M535" s="231"/>
      <c r="N535" s="232"/>
      <c r="O535" s="232"/>
      <c r="P535" s="232"/>
      <c r="Q535" s="232"/>
      <c r="R535" s="232"/>
      <c r="S535" s="232"/>
      <c r="T535" s="23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4" t="s">
        <v>226</v>
      </c>
      <c r="AU535" s="234" t="s">
        <v>89</v>
      </c>
      <c r="AV535" s="13" t="s">
        <v>84</v>
      </c>
      <c r="AW535" s="13" t="s">
        <v>35</v>
      </c>
      <c r="AX535" s="13" t="s">
        <v>74</v>
      </c>
      <c r="AY535" s="234" t="s">
        <v>216</v>
      </c>
    </row>
    <row r="536" s="13" customFormat="1">
      <c r="A536" s="13"/>
      <c r="B536" s="223"/>
      <c r="C536" s="224"/>
      <c r="D536" s="225" t="s">
        <v>226</v>
      </c>
      <c r="E536" s="226" t="s">
        <v>19</v>
      </c>
      <c r="F536" s="227" t="s">
        <v>755</v>
      </c>
      <c r="G536" s="224"/>
      <c r="H536" s="228">
        <v>6.2400000000000002</v>
      </c>
      <c r="I536" s="229"/>
      <c r="J536" s="224"/>
      <c r="K536" s="224"/>
      <c r="L536" s="230"/>
      <c r="M536" s="231"/>
      <c r="N536" s="232"/>
      <c r="O536" s="232"/>
      <c r="P536" s="232"/>
      <c r="Q536" s="232"/>
      <c r="R536" s="232"/>
      <c r="S536" s="232"/>
      <c r="T536" s="23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4" t="s">
        <v>226</v>
      </c>
      <c r="AU536" s="234" t="s">
        <v>89</v>
      </c>
      <c r="AV536" s="13" t="s">
        <v>84</v>
      </c>
      <c r="AW536" s="13" t="s">
        <v>35</v>
      </c>
      <c r="AX536" s="13" t="s">
        <v>74</v>
      </c>
      <c r="AY536" s="234" t="s">
        <v>216</v>
      </c>
    </row>
    <row r="537" s="13" customFormat="1">
      <c r="A537" s="13"/>
      <c r="B537" s="223"/>
      <c r="C537" s="224"/>
      <c r="D537" s="225" t="s">
        <v>226</v>
      </c>
      <c r="E537" s="226" t="s">
        <v>19</v>
      </c>
      <c r="F537" s="227" t="s">
        <v>756</v>
      </c>
      <c r="G537" s="224"/>
      <c r="H537" s="228">
        <v>5.2800000000000002</v>
      </c>
      <c r="I537" s="229"/>
      <c r="J537" s="224"/>
      <c r="K537" s="224"/>
      <c r="L537" s="230"/>
      <c r="M537" s="231"/>
      <c r="N537" s="232"/>
      <c r="O537" s="232"/>
      <c r="P537" s="232"/>
      <c r="Q537" s="232"/>
      <c r="R537" s="232"/>
      <c r="S537" s="232"/>
      <c r="T537" s="23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4" t="s">
        <v>226</v>
      </c>
      <c r="AU537" s="234" t="s">
        <v>89</v>
      </c>
      <c r="AV537" s="13" t="s">
        <v>84</v>
      </c>
      <c r="AW537" s="13" t="s">
        <v>35</v>
      </c>
      <c r="AX537" s="13" t="s">
        <v>74</v>
      </c>
      <c r="AY537" s="234" t="s">
        <v>216</v>
      </c>
    </row>
    <row r="538" s="13" customFormat="1">
      <c r="A538" s="13"/>
      <c r="B538" s="223"/>
      <c r="C538" s="224"/>
      <c r="D538" s="225" t="s">
        <v>226</v>
      </c>
      <c r="E538" s="226" t="s">
        <v>19</v>
      </c>
      <c r="F538" s="227" t="s">
        <v>757</v>
      </c>
      <c r="G538" s="224"/>
      <c r="H538" s="228">
        <v>59.159999999999997</v>
      </c>
      <c r="I538" s="229"/>
      <c r="J538" s="224"/>
      <c r="K538" s="224"/>
      <c r="L538" s="230"/>
      <c r="M538" s="231"/>
      <c r="N538" s="232"/>
      <c r="O538" s="232"/>
      <c r="P538" s="232"/>
      <c r="Q538" s="232"/>
      <c r="R538" s="232"/>
      <c r="S538" s="232"/>
      <c r="T538" s="23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4" t="s">
        <v>226</v>
      </c>
      <c r="AU538" s="234" t="s">
        <v>89</v>
      </c>
      <c r="AV538" s="13" t="s">
        <v>84</v>
      </c>
      <c r="AW538" s="13" t="s">
        <v>35</v>
      </c>
      <c r="AX538" s="13" t="s">
        <v>74</v>
      </c>
      <c r="AY538" s="234" t="s">
        <v>216</v>
      </c>
    </row>
    <row r="539" s="13" customFormat="1">
      <c r="A539" s="13"/>
      <c r="B539" s="223"/>
      <c r="C539" s="224"/>
      <c r="D539" s="225" t="s">
        <v>226</v>
      </c>
      <c r="E539" s="226" t="s">
        <v>19</v>
      </c>
      <c r="F539" s="227" t="s">
        <v>758</v>
      </c>
      <c r="G539" s="224"/>
      <c r="H539" s="228">
        <v>25.52</v>
      </c>
      <c r="I539" s="229"/>
      <c r="J539" s="224"/>
      <c r="K539" s="224"/>
      <c r="L539" s="230"/>
      <c r="M539" s="231"/>
      <c r="N539" s="232"/>
      <c r="O539" s="232"/>
      <c r="P539" s="232"/>
      <c r="Q539" s="232"/>
      <c r="R539" s="232"/>
      <c r="S539" s="232"/>
      <c r="T539" s="23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4" t="s">
        <v>226</v>
      </c>
      <c r="AU539" s="234" t="s">
        <v>89</v>
      </c>
      <c r="AV539" s="13" t="s">
        <v>84</v>
      </c>
      <c r="AW539" s="13" t="s">
        <v>35</v>
      </c>
      <c r="AX539" s="13" t="s">
        <v>74</v>
      </c>
      <c r="AY539" s="234" t="s">
        <v>216</v>
      </c>
    </row>
    <row r="540" s="13" customFormat="1">
      <c r="A540" s="13"/>
      <c r="B540" s="223"/>
      <c r="C540" s="224"/>
      <c r="D540" s="225" t="s">
        <v>226</v>
      </c>
      <c r="E540" s="226" t="s">
        <v>19</v>
      </c>
      <c r="F540" s="227" t="s">
        <v>759</v>
      </c>
      <c r="G540" s="224"/>
      <c r="H540" s="228">
        <v>33.060000000000002</v>
      </c>
      <c r="I540" s="229"/>
      <c r="J540" s="224"/>
      <c r="K540" s="224"/>
      <c r="L540" s="230"/>
      <c r="M540" s="231"/>
      <c r="N540" s="232"/>
      <c r="O540" s="232"/>
      <c r="P540" s="232"/>
      <c r="Q540" s="232"/>
      <c r="R540" s="232"/>
      <c r="S540" s="232"/>
      <c r="T540" s="23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4" t="s">
        <v>226</v>
      </c>
      <c r="AU540" s="234" t="s">
        <v>89</v>
      </c>
      <c r="AV540" s="13" t="s">
        <v>84</v>
      </c>
      <c r="AW540" s="13" t="s">
        <v>35</v>
      </c>
      <c r="AX540" s="13" t="s">
        <v>74</v>
      </c>
      <c r="AY540" s="234" t="s">
        <v>216</v>
      </c>
    </row>
    <row r="541" s="16" customFormat="1">
      <c r="A541" s="16"/>
      <c r="B541" s="267"/>
      <c r="C541" s="268"/>
      <c r="D541" s="225" t="s">
        <v>226</v>
      </c>
      <c r="E541" s="269" t="s">
        <v>19</v>
      </c>
      <c r="F541" s="270" t="s">
        <v>563</v>
      </c>
      <c r="G541" s="268"/>
      <c r="H541" s="271">
        <v>180.68299999999999</v>
      </c>
      <c r="I541" s="272"/>
      <c r="J541" s="268"/>
      <c r="K541" s="268"/>
      <c r="L541" s="273"/>
      <c r="M541" s="274"/>
      <c r="N541" s="275"/>
      <c r="O541" s="275"/>
      <c r="P541" s="275"/>
      <c r="Q541" s="275"/>
      <c r="R541" s="275"/>
      <c r="S541" s="275"/>
      <c r="T541" s="27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T541" s="277" t="s">
        <v>226</v>
      </c>
      <c r="AU541" s="277" t="s">
        <v>89</v>
      </c>
      <c r="AV541" s="16" t="s">
        <v>89</v>
      </c>
      <c r="AW541" s="16" t="s">
        <v>35</v>
      </c>
      <c r="AX541" s="16" t="s">
        <v>74</v>
      </c>
      <c r="AY541" s="277" t="s">
        <v>216</v>
      </c>
    </row>
    <row r="542" s="13" customFormat="1">
      <c r="A542" s="13"/>
      <c r="B542" s="223"/>
      <c r="C542" s="224"/>
      <c r="D542" s="225" t="s">
        <v>226</v>
      </c>
      <c r="E542" s="226" t="s">
        <v>19</v>
      </c>
      <c r="F542" s="227" t="s">
        <v>602</v>
      </c>
      <c r="G542" s="224"/>
      <c r="H542" s="228">
        <v>0</v>
      </c>
      <c r="I542" s="229"/>
      <c r="J542" s="224"/>
      <c r="K542" s="224"/>
      <c r="L542" s="230"/>
      <c r="M542" s="231"/>
      <c r="N542" s="232"/>
      <c r="O542" s="232"/>
      <c r="P542" s="232"/>
      <c r="Q542" s="232"/>
      <c r="R542" s="232"/>
      <c r="S542" s="232"/>
      <c r="T542" s="23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4" t="s">
        <v>226</v>
      </c>
      <c r="AU542" s="234" t="s">
        <v>89</v>
      </c>
      <c r="AV542" s="13" t="s">
        <v>84</v>
      </c>
      <c r="AW542" s="13" t="s">
        <v>35</v>
      </c>
      <c r="AX542" s="13" t="s">
        <v>74</v>
      </c>
      <c r="AY542" s="234" t="s">
        <v>216</v>
      </c>
    </row>
    <row r="543" s="13" customFormat="1">
      <c r="A543" s="13"/>
      <c r="B543" s="223"/>
      <c r="C543" s="224"/>
      <c r="D543" s="225" t="s">
        <v>226</v>
      </c>
      <c r="E543" s="226" t="s">
        <v>19</v>
      </c>
      <c r="F543" s="227" t="s">
        <v>603</v>
      </c>
      <c r="G543" s="224"/>
      <c r="H543" s="228">
        <v>0</v>
      </c>
      <c r="I543" s="229"/>
      <c r="J543" s="224"/>
      <c r="K543" s="224"/>
      <c r="L543" s="230"/>
      <c r="M543" s="231"/>
      <c r="N543" s="232"/>
      <c r="O543" s="232"/>
      <c r="P543" s="232"/>
      <c r="Q543" s="232"/>
      <c r="R543" s="232"/>
      <c r="S543" s="232"/>
      <c r="T543" s="23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4" t="s">
        <v>226</v>
      </c>
      <c r="AU543" s="234" t="s">
        <v>89</v>
      </c>
      <c r="AV543" s="13" t="s">
        <v>84</v>
      </c>
      <c r="AW543" s="13" t="s">
        <v>35</v>
      </c>
      <c r="AX543" s="13" t="s">
        <v>74</v>
      </c>
      <c r="AY543" s="234" t="s">
        <v>216</v>
      </c>
    </row>
    <row r="544" s="16" customFormat="1">
      <c r="A544" s="16"/>
      <c r="B544" s="267"/>
      <c r="C544" s="268"/>
      <c r="D544" s="225" t="s">
        <v>226</v>
      </c>
      <c r="E544" s="269" t="s">
        <v>19</v>
      </c>
      <c r="F544" s="270" t="s">
        <v>563</v>
      </c>
      <c r="G544" s="268"/>
      <c r="H544" s="271">
        <v>0</v>
      </c>
      <c r="I544" s="272"/>
      <c r="J544" s="268"/>
      <c r="K544" s="268"/>
      <c r="L544" s="273"/>
      <c r="M544" s="274"/>
      <c r="N544" s="275"/>
      <c r="O544" s="275"/>
      <c r="P544" s="275"/>
      <c r="Q544" s="275"/>
      <c r="R544" s="275"/>
      <c r="S544" s="275"/>
      <c r="T544" s="27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T544" s="277" t="s">
        <v>226</v>
      </c>
      <c r="AU544" s="277" t="s">
        <v>89</v>
      </c>
      <c r="AV544" s="16" t="s">
        <v>89</v>
      </c>
      <c r="AW544" s="16" t="s">
        <v>35</v>
      </c>
      <c r="AX544" s="16" t="s">
        <v>74</v>
      </c>
      <c r="AY544" s="277" t="s">
        <v>216</v>
      </c>
    </row>
    <row r="545" s="14" customFormat="1">
      <c r="A545" s="14"/>
      <c r="B545" s="235"/>
      <c r="C545" s="236"/>
      <c r="D545" s="225" t="s">
        <v>226</v>
      </c>
      <c r="E545" s="237" t="s">
        <v>19</v>
      </c>
      <c r="F545" s="238" t="s">
        <v>530</v>
      </c>
      <c r="G545" s="236"/>
      <c r="H545" s="237" t="s">
        <v>19</v>
      </c>
      <c r="I545" s="239"/>
      <c r="J545" s="236"/>
      <c r="K545" s="236"/>
      <c r="L545" s="240"/>
      <c r="M545" s="241"/>
      <c r="N545" s="242"/>
      <c r="O545" s="242"/>
      <c r="P545" s="242"/>
      <c r="Q545" s="242"/>
      <c r="R545" s="242"/>
      <c r="S545" s="242"/>
      <c r="T545" s="243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44" t="s">
        <v>226</v>
      </c>
      <c r="AU545" s="244" t="s">
        <v>89</v>
      </c>
      <c r="AV545" s="14" t="s">
        <v>82</v>
      </c>
      <c r="AW545" s="14" t="s">
        <v>35</v>
      </c>
      <c r="AX545" s="14" t="s">
        <v>74</v>
      </c>
      <c r="AY545" s="244" t="s">
        <v>216</v>
      </c>
    </row>
    <row r="546" s="13" customFormat="1">
      <c r="A546" s="13"/>
      <c r="B546" s="223"/>
      <c r="C546" s="224"/>
      <c r="D546" s="225" t="s">
        <v>226</v>
      </c>
      <c r="E546" s="226" t="s">
        <v>19</v>
      </c>
      <c r="F546" s="227" t="s">
        <v>760</v>
      </c>
      <c r="G546" s="224"/>
      <c r="H546" s="228">
        <v>1.6000000000000001</v>
      </c>
      <c r="I546" s="229"/>
      <c r="J546" s="224"/>
      <c r="K546" s="224"/>
      <c r="L546" s="230"/>
      <c r="M546" s="231"/>
      <c r="N546" s="232"/>
      <c r="O546" s="232"/>
      <c r="P546" s="232"/>
      <c r="Q546" s="232"/>
      <c r="R546" s="232"/>
      <c r="S546" s="232"/>
      <c r="T546" s="23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4" t="s">
        <v>226</v>
      </c>
      <c r="AU546" s="234" t="s">
        <v>89</v>
      </c>
      <c r="AV546" s="13" t="s">
        <v>84</v>
      </c>
      <c r="AW546" s="13" t="s">
        <v>35</v>
      </c>
      <c r="AX546" s="13" t="s">
        <v>74</v>
      </c>
      <c r="AY546" s="234" t="s">
        <v>216</v>
      </c>
    </row>
    <row r="547" s="16" customFormat="1">
      <c r="A547" s="16"/>
      <c r="B547" s="267"/>
      <c r="C547" s="268"/>
      <c r="D547" s="225" t="s">
        <v>226</v>
      </c>
      <c r="E547" s="269" t="s">
        <v>19</v>
      </c>
      <c r="F547" s="270" t="s">
        <v>563</v>
      </c>
      <c r="G547" s="268"/>
      <c r="H547" s="271">
        <v>1.6000000000000001</v>
      </c>
      <c r="I547" s="272"/>
      <c r="J547" s="268"/>
      <c r="K547" s="268"/>
      <c r="L547" s="273"/>
      <c r="M547" s="274"/>
      <c r="N547" s="275"/>
      <c r="O547" s="275"/>
      <c r="P547" s="275"/>
      <c r="Q547" s="275"/>
      <c r="R547" s="275"/>
      <c r="S547" s="275"/>
      <c r="T547" s="27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T547" s="277" t="s">
        <v>226</v>
      </c>
      <c r="AU547" s="277" t="s">
        <v>89</v>
      </c>
      <c r="AV547" s="16" t="s">
        <v>89</v>
      </c>
      <c r="AW547" s="16" t="s">
        <v>35</v>
      </c>
      <c r="AX547" s="16" t="s">
        <v>74</v>
      </c>
      <c r="AY547" s="277" t="s">
        <v>216</v>
      </c>
    </row>
    <row r="548" s="14" customFormat="1">
      <c r="A548" s="14"/>
      <c r="B548" s="235"/>
      <c r="C548" s="236"/>
      <c r="D548" s="225" t="s">
        <v>226</v>
      </c>
      <c r="E548" s="237" t="s">
        <v>19</v>
      </c>
      <c r="F548" s="238" t="s">
        <v>532</v>
      </c>
      <c r="G548" s="236"/>
      <c r="H548" s="237" t="s">
        <v>19</v>
      </c>
      <c r="I548" s="239"/>
      <c r="J548" s="236"/>
      <c r="K548" s="236"/>
      <c r="L548" s="240"/>
      <c r="M548" s="241"/>
      <c r="N548" s="242"/>
      <c r="O548" s="242"/>
      <c r="P548" s="242"/>
      <c r="Q548" s="242"/>
      <c r="R548" s="242"/>
      <c r="S548" s="242"/>
      <c r="T548" s="243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4" t="s">
        <v>226</v>
      </c>
      <c r="AU548" s="244" t="s">
        <v>89</v>
      </c>
      <c r="AV548" s="14" t="s">
        <v>82</v>
      </c>
      <c r="AW548" s="14" t="s">
        <v>35</v>
      </c>
      <c r="AX548" s="14" t="s">
        <v>74</v>
      </c>
      <c r="AY548" s="244" t="s">
        <v>216</v>
      </c>
    </row>
    <row r="549" s="13" customFormat="1">
      <c r="A549" s="13"/>
      <c r="B549" s="223"/>
      <c r="C549" s="224"/>
      <c r="D549" s="225" t="s">
        <v>226</v>
      </c>
      <c r="E549" s="226" t="s">
        <v>19</v>
      </c>
      <c r="F549" s="227" t="s">
        <v>761</v>
      </c>
      <c r="G549" s="224"/>
      <c r="H549" s="228">
        <v>2.1499999999999999</v>
      </c>
      <c r="I549" s="229"/>
      <c r="J549" s="224"/>
      <c r="K549" s="224"/>
      <c r="L549" s="230"/>
      <c r="M549" s="231"/>
      <c r="N549" s="232"/>
      <c r="O549" s="232"/>
      <c r="P549" s="232"/>
      <c r="Q549" s="232"/>
      <c r="R549" s="232"/>
      <c r="S549" s="232"/>
      <c r="T549" s="23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4" t="s">
        <v>226</v>
      </c>
      <c r="AU549" s="234" t="s">
        <v>89</v>
      </c>
      <c r="AV549" s="13" t="s">
        <v>84</v>
      </c>
      <c r="AW549" s="13" t="s">
        <v>35</v>
      </c>
      <c r="AX549" s="13" t="s">
        <v>74</v>
      </c>
      <c r="AY549" s="234" t="s">
        <v>216</v>
      </c>
    </row>
    <row r="550" s="13" customFormat="1">
      <c r="A550" s="13"/>
      <c r="B550" s="223"/>
      <c r="C550" s="224"/>
      <c r="D550" s="225" t="s">
        <v>226</v>
      </c>
      <c r="E550" s="226" t="s">
        <v>19</v>
      </c>
      <c r="F550" s="227" t="s">
        <v>762</v>
      </c>
      <c r="G550" s="224"/>
      <c r="H550" s="228">
        <v>0.5</v>
      </c>
      <c r="I550" s="229"/>
      <c r="J550" s="224"/>
      <c r="K550" s="224"/>
      <c r="L550" s="230"/>
      <c r="M550" s="231"/>
      <c r="N550" s="232"/>
      <c r="O550" s="232"/>
      <c r="P550" s="232"/>
      <c r="Q550" s="232"/>
      <c r="R550" s="232"/>
      <c r="S550" s="232"/>
      <c r="T550" s="23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4" t="s">
        <v>226</v>
      </c>
      <c r="AU550" s="234" t="s">
        <v>89</v>
      </c>
      <c r="AV550" s="13" t="s">
        <v>84</v>
      </c>
      <c r="AW550" s="13" t="s">
        <v>35</v>
      </c>
      <c r="AX550" s="13" t="s">
        <v>74</v>
      </c>
      <c r="AY550" s="234" t="s">
        <v>216</v>
      </c>
    </row>
    <row r="551" s="13" customFormat="1">
      <c r="A551" s="13"/>
      <c r="B551" s="223"/>
      <c r="C551" s="224"/>
      <c r="D551" s="225" t="s">
        <v>226</v>
      </c>
      <c r="E551" s="226" t="s">
        <v>19</v>
      </c>
      <c r="F551" s="227" t="s">
        <v>763</v>
      </c>
      <c r="G551" s="224"/>
      <c r="H551" s="228">
        <v>4.25</v>
      </c>
      <c r="I551" s="229"/>
      <c r="J551" s="224"/>
      <c r="K551" s="224"/>
      <c r="L551" s="230"/>
      <c r="M551" s="231"/>
      <c r="N551" s="232"/>
      <c r="O551" s="232"/>
      <c r="P551" s="232"/>
      <c r="Q551" s="232"/>
      <c r="R551" s="232"/>
      <c r="S551" s="232"/>
      <c r="T551" s="23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4" t="s">
        <v>226</v>
      </c>
      <c r="AU551" s="234" t="s">
        <v>89</v>
      </c>
      <c r="AV551" s="13" t="s">
        <v>84</v>
      </c>
      <c r="AW551" s="13" t="s">
        <v>35</v>
      </c>
      <c r="AX551" s="13" t="s">
        <v>74</v>
      </c>
      <c r="AY551" s="234" t="s">
        <v>216</v>
      </c>
    </row>
    <row r="552" s="13" customFormat="1">
      <c r="A552" s="13"/>
      <c r="B552" s="223"/>
      <c r="C552" s="224"/>
      <c r="D552" s="225" t="s">
        <v>226</v>
      </c>
      <c r="E552" s="226" t="s">
        <v>19</v>
      </c>
      <c r="F552" s="227" t="s">
        <v>764</v>
      </c>
      <c r="G552" s="224"/>
      <c r="H552" s="228">
        <v>3.9100000000000001</v>
      </c>
      <c r="I552" s="229"/>
      <c r="J552" s="224"/>
      <c r="K552" s="224"/>
      <c r="L552" s="230"/>
      <c r="M552" s="231"/>
      <c r="N552" s="232"/>
      <c r="O552" s="232"/>
      <c r="P552" s="232"/>
      <c r="Q552" s="232"/>
      <c r="R552" s="232"/>
      <c r="S552" s="232"/>
      <c r="T552" s="23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4" t="s">
        <v>226</v>
      </c>
      <c r="AU552" s="234" t="s">
        <v>89</v>
      </c>
      <c r="AV552" s="13" t="s">
        <v>84</v>
      </c>
      <c r="AW552" s="13" t="s">
        <v>35</v>
      </c>
      <c r="AX552" s="13" t="s">
        <v>74</v>
      </c>
      <c r="AY552" s="234" t="s">
        <v>216</v>
      </c>
    </row>
    <row r="553" s="16" customFormat="1">
      <c r="A553" s="16"/>
      <c r="B553" s="267"/>
      <c r="C553" s="268"/>
      <c r="D553" s="225" t="s">
        <v>226</v>
      </c>
      <c r="E553" s="269" t="s">
        <v>19</v>
      </c>
      <c r="F553" s="270" t="s">
        <v>563</v>
      </c>
      <c r="G553" s="268"/>
      <c r="H553" s="271">
        <v>10.810000000000001</v>
      </c>
      <c r="I553" s="272"/>
      <c r="J553" s="268"/>
      <c r="K553" s="268"/>
      <c r="L553" s="273"/>
      <c r="M553" s="274"/>
      <c r="N553" s="275"/>
      <c r="O553" s="275"/>
      <c r="P553" s="275"/>
      <c r="Q553" s="275"/>
      <c r="R553" s="275"/>
      <c r="S553" s="275"/>
      <c r="T553" s="27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T553" s="277" t="s">
        <v>226</v>
      </c>
      <c r="AU553" s="277" t="s">
        <v>89</v>
      </c>
      <c r="AV553" s="16" t="s">
        <v>89</v>
      </c>
      <c r="AW553" s="16" t="s">
        <v>35</v>
      </c>
      <c r="AX553" s="16" t="s">
        <v>74</v>
      </c>
      <c r="AY553" s="277" t="s">
        <v>216</v>
      </c>
    </row>
    <row r="554" s="14" customFormat="1">
      <c r="A554" s="14"/>
      <c r="B554" s="235"/>
      <c r="C554" s="236"/>
      <c r="D554" s="225" t="s">
        <v>226</v>
      </c>
      <c r="E554" s="237" t="s">
        <v>19</v>
      </c>
      <c r="F554" s="238" t="s">
        <v>534</v>
      </c>
      <c r="G554" s="236"/>
      <c r="H554" s="237" t="s">
        <v>19</v>
      </c>
      <c r="I554" s="239"/>
      <c r="J554" s="236"/>
      <c r="K554" s="236"/>
      <c r="L554" s="240"/>
      <c r="M554" s="241"/>
      <c r="N554" s="242"/>
      <c r="O554" s="242"/>
      <c r="P554" s="242"/>
      <c r="Q554" s="242"/>
      <c r="R554" s="242"/>
      <c r="S554" s="242"/>
      <c r="T554" s="243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44" t="s">
        <v>226</v>
      </c>
      <c r="AU554" s="244" t="s">
        <v>89</v>
      </c>
      <c r="AV554" s="14" t="s">
        <v>82</v>
      </c>
      <c r="AW554" s="14" t="s">
        <v>35</v>
      </c>
      <c r="AX554" s="14" t="s">
        <v>74</v>
      </c>
      <c r="AY554" s="244" t="s">
        <v>216</v>
      </c>
    </row>
    <row r="555" s="13" customFormat="1">
      <c r="A555" s="13"/>
      <c r="B555" s="223"/>
      <c r="C555" s="224"/>
      <c r="D555" s="225" t="s">
        <v>226</v>
      </c>
      <c r="E555" s="226" t="s">
        <v>19</v>
      </c>
      <c r="F555" s="227" t="s">
        <v>765</v>
      </c>
      <c r="G555" s="224"/>
      <c r="H555" s="228">
        <v>3.1499999999999999</v>
      </c>
      <c r="I555" s="229"/>
      <c r="J555" s="224"/>
      <c r="K555" s="224"/>
      <c r="L555" s="230"/>
      <c r="M555" s="231"/>
      <c r="N555" s="232"/>
      <c r="O555" s="232"/>
      <c r="P555" s="232"/>
      <c r="Q555" s="232"/>
      <c r="R555" s="232"/>
      <c r="S555" s="232"/>
      <c r="T555" s="23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4" t="s">
        <v>226</v>
      </c>
      <c r="AU555" s="234" t="s">
        <v>89</v>
      </c>
      <c r="AV555" s="13" t="s">
        <v>84</v>
      </c>
      <c r="AW555" s="13" t="s">
        <v>35</v>
      </c>
      <c r="AX555" s="13" t="s">
        <v>74</v>
      </c>
      <c r="AY555" s="234" t="s">
        <v>216</v>
      </c>
    </row>
    <row r="556" s="13" customFormat="1">
      <c r="A556" s="13"/>
      <c r="B556" s="223"/>
      <c r="C556" s="224"/>
      <c r="D556" s="225" t="s">
        <v>226</v>
      </c>
      <c r="E556" s="226" t="s">
        <v>19</v>
      </c>
      <c r="F556" s="227" t="s">
        <v>766</v>
      </c>
      <c r="G556" s="224"/>
      <c r="H556" s="228">
        <v>43.064999999999998</v>
      </c>
      <c r="I556" s="229"/>
      <c r="J556" s="224"/>
      <c r="K556" s="224"/>
      <c r="L556" s="230"/>
      <c r="M556" s="231"/>
      <c r="N556" s="232"/>
      <c r="O556" s="232"/>
      <c r="P556" s="232"/>
      <c r="Q556" s="232"/>
      <c r="R556" s="232"/>
      <c r="S556" s="232"/>
      <c r="T556" s="23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34" t="s">
        <v>226</v>
      </c>
      <c r="AU556" s="234" t="s">
        <v>89</v>
      </c>
      <c r="AV556" s="13" t="s">
        <v>84</v>
      </c>
      <c r="AW556" s="13" t="s">
        <v>35</v>
      </c>
      <c r="AX556" s="13" t="s">
        <v>74</v>
      </c>
      <c r="AY556" s="234" t="s">
        <v>216</v>
      </c>
    </row>
    <row r="557" s="13" customFormat="1">
      <c r="A557" s="13"/>
      <c r="B557" s="223"/>
      <c r="C557" s="224"/>
      <c r="D557" s="225" t="s">
        <v>226</v>
      </c>
      <c r="E557" s="226" t="s">
        <v>19</v>
      </c>
      <c r="F557" s="227" t="s">
        <v>767</v>
      </c>
      <c r="G557" s="224"/>
      <c r="H557" s="228">
        <v>2.1000000000000001</v>
      </c>
      <c r="I557" s="229"/>
      <c r="J557" s="224"/>
      <c r="K557" s="224"/>
      <c r="L557" s="230"/>
      <c r="M557" s="231"/>
      <c r="N557" s="232"/>
      <c r="O557" s="232"/>
      <c r="P557" s="232"/>
      <c r="Q557" s="232"/>
      <c r="R557" s="232"/>
      <c r="S557" s="232"/>
      <c r="T557" s="23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4" t="s">
        <v>226</v>
      </c>
      <c r="AU557" s="234" t="s">
        <v>89</v>
      </c>
      <c r="AV557" s="13" t="s">
        <v>84</v>
      </c>
      <c r="AW557" s="13" t="s">
        <v>35</v>
      </c>
      <c r="AX557" s="13" t="s">
        <v>74</v>
      </c>
      <c r="AY557" s="234" t="s">
        <v>216</v>
      </c>
    </row>
    <row r="558" s="16" customFormat="1">
      <c r="A558" s="16"/>
      <c r="B558" s="267"/>
      <c r="C558" s="268"/>
      <c r="D558" s="225" t="s">
        <v>226</v>
      </c>
      <c r="E558" s="269" t="s">
        <v>19</v>
      </c>
      <c r="F558" s="270" t="s">
        <v>563</v>
      </c>
      <c r="G558" s="268"/>
      <c r="H558" s="271">
        <v>48.314999999999998</v>
      </c>
      <c r="I558" s="272"/>
      <c r="J558" s="268"/>
      <c r="K558" s="268"/>
      <c r="L558" s="273"/>
      <c r="M558" s="274"/>
      <c r="N558" s="275"/>
      <c r="O558" s="275"/>
      <c r="P558" s="275"/>
      <c r="Q558" s="275"/>
      <c r="R558" s="275"/>
      <c r="S558" s="275"/>
      <c r="T558" s="27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T558" s="277" t="s">
        <v>226</v>
      </c>
      <c r="AU558" s="277" t="s">
        <v>89</v>
      </c>
      <c r="AV558" s="16" t="s">
        <v>89</v>
      </c>
      <c r="AW558" s="16" t="s">
        <v>35</v>
      </c>
      <c r="AX558" s="16" t="s">
        <v>74</v>
      </c>
      <c r="AY558" s="277" t="s">
        <v>216</v>
      </c>
    </row>
    <row r="559" s="13" customFormat="1">
      <c r="A559" s="13"/>
      <c r="B559" s="223"/>
      <c r="C559" s="224"/>
      <c r="D559" s="225" t="s">
        <v>226</v>
      </c>
      <c r="E559" s="226" t="s">
        <v>19</v>
      </c>
      <c r="F559" s="227" t="s">
        <v>612</v>
      </c>
      <c r="G559" s="224"/>
      <c r="H559" s="228">
        <v>0</v>
      </c>
      <c r="I559" s="229"/>
      <c r="J559" s="224"/>
      <c r="K559" s="224"/>
      <c r="L559" s="230"/>
      <c r="M559" s="231"/>
      <c r="N559" s="232"/>
      <c r="O559" s="232"/>
      <c r="P559" s="232"/>
      <c r="Q559" s="232"/>
      <c r="R559" s="232"/>
      <c r="S559" s="232"/>
      <c r="T559" s="23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4" t="s">
        <v>226</v>
      </c>
      <c r="AU559" s="234" t="s">
        <v>89</v>
      </c>
      <c r="AV559" s="13" t="s">
        <v>84</v>
      </c>
      <c r="AW559" s="13" t="s">
        <v>35</v>
      </c>
      <c r="AX559" s="13" t="s">
        <v>74</v>
      </c>
      <c r="AY559" s="234" t="s">
        <v>216</v>
      </c>
    </row>
    <row r="560" s="14" customFormat="1">
      <c r="A560" s="14"/>
      <c r="B560" s="235"/>
      <c r="C560" s="236"/>
      <c r="D560" s="225" t="s">
        <v>226</v>
      </c>
      <c r="E560" s="237" t="s">
        <v>19</v>
      </c>
      <c r="F560" s="238" t="s">
        <v>613</v>
      </c>
      <c r="G560" s="236"/>
      <c r="H560" s="237" t="s">
        <v>19</v>
      </c>
      <c r="I560" s="239"/>
      <c r="J560" s="236"/>
      <c r="K560" s="236"/>
      <c r="L560" s="240"/>
      <c r="M560" s="241"/>
      <c r="N560" s="242"/>
      <c r="O560" s="242"/>
      <c r="P560" s="242"/>
      <c r="Q560" s="242"/>
      <c r="R560" s="242"/>
      <c r="S560" s="242"/>
      <c r="T560" s="243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44" t="s">
        <v>226</v>
      </c>
      <c r="AU560" s="244" t="s">
        <v>89</v>
      </c>
      <c r="AV560" s="14" t="s">
        <v>82</v>
      </c>
      <c r="AW560" s="14" t="s">
        <v>35</v>
      </c>
      <c r="AX560" s="14" t="s">
        <v>74</v>
      </c>
      <c r="AY560" s="244" t="s">
        <v>216</v>
      </c>
    </row>
    <row r="561" s="13" customFormat="1">
      <c r="A561" s="13"/>
      <c r="B561" s="223"/>
      <c r="C561" s="224"/>
      <c r="D561" s="225" t="s">
        <v>226</v>
      </c>
      <c r="E561" s="226" t="s">
        <v>19</v>
      </c>
      <c r="F561" s="227" t="s">
        <v>768</v>
      </c>
      <c r="G561" s="224"/>
      <c r="H561" s="228">
        <v>1.4850000000000001</v>
      </c>
      <c r="I561" s="229"/>
      <c r="J561" s="224"/>
      <c r="K561" s="224"/>
      <c r="L561" s="230"/>
      <c r="M561" s="231"/>
      <c r="N561" s="232"/>
      <c r="O561" s="232"/>
      <c r="P561" s="232"/>
      <c r="Q561" s="232"/>
      <c r="R561" s="232"/>
      <c r="S561" s="232"/>
      <c r="T561" s="23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4" t="s">
        <v>226</v>
      </c>
      <c r="AU561" s="234" t="s">
        <v>89</v>
      </c>
      <c r="AV561" s="13" t="s">
        <v>84</v>
      </c>
      <c r="AW561" s="13" t="s">
        <v>35</v>
      </c>
      <c r="AX561" s="13" t="s">
        <v>74</v>
      </c>
      <c r="AY561" s="234" t="s">
        <v>216</v>
      </c>
    </row>
    <row r="562" s="13" customFormat="1">
      <c r="A562" s="13"/>
      <c r="B562" s="223"/>
      <c r="C562" s="224"/>
      <c r="D562" s="225" t="s">
        <v>226</v>
      </c>
      <c r="E562" s="226" t="s">
        <v>19</v>
      </c>
      <c r="F562" s="227" t="s">
        <v>769</v>
      </c>
      <c r="G562" s="224"/>
      <c r="H562" s="228">
        <v>3.96</v>
      </c>
      <c r="I562" s="229"/>
      <c r="J562" s="224"/>
      <c r="K562" s="224"/>
      <c r="L562" s="230"/>
      <c r="M562" s="231"/>
      <c r="N562" s="232"/>
      <c r="O562" s="232"/>
      <c r="P562" s="232"/>
      <c r="Q562" s="232"/>
      <c r="R562" s="232"/>
      <c r="S562" s="232"/>
      <c r="T562" s="23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4" t="s">
        <v>226</v>
      </c>
      <c r="AU562" s="234" t="s">
        <v>89</v>
      </c>
      <c r="AV562" s="13" t="s">
        <v>84</v>
      </c>
      <c r="AW562" s="13" t="s">
        <v>35</v>
      </c>
      <c r="AX562" s="13" t="s">
        <v>74</v>
      </c>
      <c r="AY562" s="234" t="s">
        <v>216</v>
      </c>
    </row>
    <row r="563" s="13" customFormat="1">
      <c r="A563" s="13"/>
      <c r="B563" s="223"/>
      <c r="C563" s="224"/>
      <c r="D563" s="225" t="s">
        <v>226</v>
      </c>
      <c r="E563" s="226" t="s">
        <v>19</v>
      </c>
      <c r="F563" s="227" t="s">
        <v>770</v>
      </c>
      <c r="G563" s="224"/>
      <c r="H563" s="228">
        <v>5.5499999999999998</v>
      </c>
      <c r="I563" s="229"/>
      <c r="J563" s="224"/>
      <c r="K563" s="224"/>
      <c r="L563" s="230"/>
      <c r="M563" s="231"/>
      <c r="N563" s="232"/>
      <c r="O563" s="232"/>
      <c r="P563" s="232"/>
      <c r="Q563" s="232"/>
      <c r="R563" s="232"/>
      <c r="S563" s="232"/>
      <c r="T563" s="23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4" t="s">
        <v>226</v>
      </c>
      <c r="AU563" s="234" t="s">
        <v>89</v>
      </c>
      <c r="AV563" s="13" t="s">
        <v>84</v>
      </c>
      <c r="AW563" s="13" t="s">
        <v>35</v>
      </c>
      <c r="AX563" s="13" t="s">
        <v>74</v>
      </c>
      <c r="AY563" s="234" t="s">
        <v>216</v>
      </c>
    </row>
    <row r="564" s="13" customFormat="1">
      <c r="A564" s="13"/>
      <c r="B564" s="223"/>
      <c r="C564" s="224"/>
      <c r="D564" s="225" t="s">
        <v>226</v>
      </c>
      <c r="E564" s="226" t="s">
        <v>19</v>
      </c>
      <c r="F564" s="227" t="s">
        <v>771</v>
      </c>
      <c r="G564" s="224"/>
      <c r="H564" s="228">
        <v>9.9749999999999996</v>
      </c>
      <c r="I564" s="229"/>
      <c r="J564" s="224"/>
      <c r="K564" s="224"/>
      <c r="L564" s="230"/>
      <c r="M564" s="231"/>
      <c r="N564" s="232"/>
      <c r="O564" s="232"/>
      <c r="P564" s="232"/>
      <c r="Q564" s="232"/>
      <c r="R564" s="232"/>
      <c r="S564" s="232"/>
      <c r="T564" s="23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4" t="s">
        <v>226</v>
      </c>
      <c r="AU564" s="234" t="s">
        <v>89</v>
      </c>
      <c r="AV564" s="13" t="s">
        <v>84</v>
      </c>
      <c r="AW564" s="13" t="s">
        <v>35</v>
      </c>
      <c r="AX564" s="13" t="s">
        <v>74</v>
      </c>
      <c r="AY564" s="234" t="s">
        <v>216</v>
      </c>
    </row>
    <row r="565" s="16" customFormat="1">
      <c r="A565" s="16"/>
      <c r="B565" s="267"/>
      <c r="C565" s="268"/>
      <c r="D565" s="225" t="s">
        <v>226</v>
      </c>
      <c r="E565" s="269" t="s">
        <v>19</v>
      </c>
      <c r="F565" s="270" t="s">
        <v>563</v>
      </c>
      <c r="G565" s="268"/>
      <c r="H565" s="271">
        <v>20.969999999999999</v>
      </c>
      <c r="I565" s="272"/>
      <c r="J565" s="268"/>
      <c r="K565" s="268"/>
      <c r="L565" s="273"/>
      <c r="M565" s="274"/>
      <c r="N565" s="275"/>
      <c r="O565" s="275"/>
      <c r="P565" s="275"/>
      <c r="Q565" s="275"/>
      <c r="R565" s="275"/>
      <c r="S565" s="275"/>
      <c r="T565" s="27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T565" s="277" t="s">
        <v>226</v>
      </c>
      <c r="AU565" s="277" t="s">
        <v>89</v>
      </c>
      <c r="AV565" s="16" t="s">
        <v>89</v>
      </c>
      <c r="AW565" s="16" t="s">
        <v>35</v>
      </c>
      <c r="AX565" s="16" t="s">
        <v>74</v>
      </c>
      <c r="AY565" s="277" t="s">
        <v>216</v>
      </c>
    </row>
    <row r="566" s="14" customFormat="1">
      <c r="A566" s="14"/>
      <c r="B566" s="235"/>
      <c r="C566" s="236"/>
      <c r="D566" s="225" t="s">
        <v>226</v>
      </c>
      <c r="E566" s="237" t="s">
        <v>19</v>
      </c>
      <c r="F566" s="238" t="s">
        <v>618</v>
      </c>
      <c r="G566" s="236"/>
      <c r="H566" s="237" t="s">
        <v>19</v>
      </c>
      <c r="I566" s="239"/>
      <c r="J566" s="236"/>
      <c r="K566" s="236"/>
      <c r="L566" s="240"/>
      <c r="M566" s="241"/>
      <c r="N566" s="242"/>
      <c r="O566" s="242"/>
      <c r="P566" s="242"/>
      <c r="Q566" s="242"/>
      <c r="R566" s="242"/>
      <c r="S566" s="242"/>
      <c r="T566" s="243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44" t="s">
        <v>226</v>
      </c>
      <c r="AU566" s="244" t="s">
        <v>89</v>
      </c>
      <c r="AV566" s="14" t="s">
        <v>82</v>
      </c>
      <c r="AW566" s="14" t="s">
        <v>35</v>
      </c>
      <c r="AX566" s="14" t="s">
        <v>74</v>
      </c>
      <c r="AY566" s="244" t="s">
        <v>216</v>
      </c>
    </row>
    <row r="567" s="13" customFormat="1">
      <c r="A567" s="13"/>
      <c r="B567" s="223"/>
      <c r="C567" s="224"/>
      <c r="D567" s="225" t="s">
        <v>226</v>
      </c>
      <c r="E567" s="226" t="s">
        <v>19</v>
      </c>
      <c r="F567" s="227" t="s">
        <v>772</v>
      </c>
      <c r="G567" s="224"/>
      <c r="H567" s="228">
        <v>5.1200000000000001</v>
      </c>
      <c r="I567" s="229"/>
      <c r="J567" s="224"/>
      <c r="K567" s="224"/>
      <c r="L567" s="230"/>
      <c r="M567" s="231"/>
      <c r="N567" s="232"/>
      <c r="O567" s="232"/>
      <c r="P567" s="232"/>
      <c r="Q567" s="232"/>
      <c r="R567" s="232"/>
      <c r="S567" s="232"/>
      <c r="T567" s="23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4" t="s">
        <v>226</v>
      </c>
      <c r="AU567" s="234" t="s">
        <v>89</v>
      </c>
      <c r="AV567" s="13" t="s">
        <v>84</v>
      </c>
      <c r="AW567" s="13" t="s">
        <v>35</v>
      </c>
      <c r="AX567" s="13" t="s">
        <v>74</v>
      </c>
      <c r="AY567" s="234" t="s">
        <v>216</v>
      </c>
    </row>
    <row r="568" s="13" customFormat="1">
      <c r="A568" s="13"/>
      <c r="B568" s="223"/>
      <c r="C568" s="224"/>
      <c r="D568" s="225" t="s">
        <v>226</v>
      </c>
      <c r="E568" s="226" t="s">
        <v>19</v>
      </c>
      <c r="F568" s="227" t="s">
        <v>773</v>
      </c>
      <c r="G568" s="224"/>
      <c r="H568" s="228">
        <v>3.8849999999999998</v>
      </c>
      <c r="I568" s="229"/>
      <c r="J568" s="224"/>
      <c r="K568" s="224"/>
      <c r="L568" s="230"/>
      <c r="M568" s="231"/>
      <c r="N568" s="232"/>
      <c r="O568" s="232"/>
      <c r="P568" s="232"/>
      <c r="Q568" s="232"/>
      <c r="R568" s="232"/>
      <c r="S568" s="232"/>
      <c r="T568" s="23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4" t="s">
        <v>226</v>
      </c>
      <c r="AU568" s="234" t="s">
        <v>89</v>
      </c>
      <c r="AV568" s="13" t="s">
        <v>84</v>
      </c>
      <c r="AW568" s="13" t="s">
        <v>35</v>
      </c>
      <c r="AX568" s="13" t="s">
        <v>74</v>
      </c>
      <c r="AY568" s="234" t="s">
        <v>216</v>
      </c>
    </row>
    <row r="569" s="13" customFormat="1">
      <c r="A569" s="13"/>
      <c r="B569" s="223"/>
      <c r="C569" s="224"/>
      <c r="D569" s="225" t="s">
        <v>226</v>
      </c>
      <c r="E569" s="226" t="s">
        <v>19</v>
      </c>
      <c r="F569" s="227" t="s">
        <v>774</v>
      </c>
      <c r="G569" s="224"/>
      <c r="H569" s="228">
        <v>7.54</v>
      </c>
      <c r="I569" s="229"/>
      <c r="J569" s="224"/>
      <c r="K569" s="224"/>
      <c r="L569" s="230"/>
      <c r="M569" s="231"/>
      <c r="N569" s="232"/>
      <c r="O569" s="232"/>
      <c r="P569" s="232"/>
      <c r="Q569" s="232"/>
      <c r="R569" s="232"/>
      <c r="S569" s="232"/>
      <c r="T569" s="23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4" t="s">
        <v>226</v>
      </c>
      <c r="AU569" s="234" t="s">
        <v>89</v>
      </c>
      <c r="AV569" s="13" t="s">
        <v>84</v>
      </c>
      <c r="AW569" s="13" t="s">
        <v>35</v>
      </c>
      <c r="AX569" s="13" t="s">
        <v>74</v>
      </c>
      <c r="AY569" s="234" t="s">
        <v>216</v>
      </c>
    </row>
    <row r="570" s="13" customFormat="1">
      <c r="A570" s="13"/>
      <c r="B570" s="223"/>
      <c r="C570" s="224"/>
      <c r="D570" s="225" t="s">
        <v>226</v>
      </c>
      <c r="E570" s="226" t="s">
        <v>19</v>
      </c>
      <c r="F570" s="227" t="s">
        <v>775</v>
      </c>
      <c r="G570" s="224"/>
      <c r="H570" s="228">
        <v>6.2350000000000003</v>
      </c>
      <c r="I570" s="229"/>
      <c r="J570" s="224"/>
      <c r="K570" s="224"/>
      <c r="L570" s="230"/>
      <c r="M570" s="231"/>
      <c r="N570" s="232"/>
      <c r="O570" s="232"/>
      <c r="P570" s="232"/>
      <c r="Q570" s="232"/>
      <c r="R570" s="232"/>
      <c r="S570" s="232"/>
      <c r="T570" s="23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4" t="s">
        <v>226</v>
      </c>
      <c r="AU570" s="234" t="s">
        <v>89</v>
      </c>
      <c r="AV570" s="13" t="s">
        <v>84</v>
      </c>
      <c r="AW570" s="13" t="s">
        <v>35</v>
      </c>
      <c r="AX570" s="13" t="s">
        <v>74</v>
      </c>
      <c r="AY570" s="234" t="s">
        <v>216</v>
      </c>
    </row>
    <row r="571" s="13" customFormat="1">
      <c r="A571" s="13"/>
      <c r="B571" s="223"/>
      <c r="C571" s="224"/>
      <c r="D571" s="225" t="s">
        <v>226</v>
      </c>
      <c r="E571" s="226" t="s">
        <v>19</v>
      </c>
      <c r="F571" s="227" t="s">
        <v>776</v>
      </c>
      <c r="G571" s="224"/>
      <c r="H571" s="228">
        <v>13.640000000000001</v>
      </c>
      <c r="I571" s="229"/>
      <c r="J571" s="224"/>
      <c r="K571" s="224"/>
      <c r="L571" s="230"/>
      <c r="M571" s="231"/>
      <c r="N571" s="232"/>
      <c r="O571" s="232"/>
      <c r="P571" s="232"/>
      <c r="Q571" s="232"/>
      <c r="R571" s="232"/>
      <c r="S571" s="232"/>
      <c r="T571" s="23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4" t="s">
        <v>226</v>
      </c>
      <c r="AU571" s="234" t="s">
        <v>89</v>
      </c>
      <c r="AV571" s="13" t="s">
        <v>84</v>
      </c>
      <c r="AW571" s="13" t="s">
        <v>35</v>
      </c>
      <c r="AX571" s="13" t="s">
        <v>74</v>
      </c>
      <c r="AY571" s="234" t="s">
        <v>216</v>
      </c>
    </row>
    <row r="572" s="16" customFormat="1">
      <c r="A572" s="16"/>
      <c r="B572" s="267"/>
      <c r="C572" s="268"/>
      <c r="D572" s="225" t="s">
        <v>226</v>
      </c>
      <c r="E572" s="269" t="s">
        <v>19</v>
      </c>
      <c r="F572" s="270" t="s">
        <v>563</v>
      </c>
      <c r="G572" s="268"/>
      <c r="H572" s="271">
        <v>36.420000000000002</v>
      </c>
      <c r="I572" s="272"/>
      <c r="J572" s="268"/>
      <c r="K572" s="268"/>
      <c r="L572" s="273"/>
      <c r="M572" s="274"/>
      <c r="N572" s="275"/>
      <c r="O572" s="275"/>
      <c r="P572" s="275"/>
      <c r="Q572" s="275"/>
      <c r="R572" s="275"/>
      <c r="S572" s="275"/>
      <c r="T572" s="27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T572" s="277" t="s">
        <v>226</v>
      </c>
      <c r="AU572" s="277" t="s">
        <v>89</v>
      </c>
      <c r="AV572" s="16" t="s">
        <v>89</v>
      </c>
      <c r="AW572" s="16" t="s">
        <v>35</v>
      </c>
      <c r="AX572" s="16" t="s">
        <v>74</v>
      </c>
      <c r="AY572" s="277" t="s">
        <v>216</v>
      </c>
    </row>
    <row r="573" s="13" customFormat="1">
      <c r="A573" s="13"/>
      <c r="B573" s="223"/>
      <c r="C573" s="224"/>
      <c r="D573" s="225" t="s">
        <v>226</v>
      </c>
      <c r="E573" s="226" t="s">
        <v>19</v>
      </c>
      <c r="F573" s="227" t="s">
        <v>625</v>
      </c>
      <c r="G573" s="224"/>
      <c r="H573" s="228">
        <v>0</v>
      </c>
      <c r="I573" s="229"/>
      <c r="J573" s="224"/>
      <c r="K573" s="224"/>
      <c r="L573" s="230"/>
      <c r="M573" s="231"/>
      <c r="N573" s="232"/>
      <c r="O573" s="232"/>
      <c r="P573" s="232"/>
      <c r="Q573" s="232"/>
      <c r="R573" s="232"/>
      <c r="S573" s="232"/>
      <c r="T573" s="23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4" t="s">
        <v>226</v>
      </c>
      <c r="AU573" s="234" t="s">
        <v>89</v>
      </c>
      <c r="AV573" s="13" t="s">
        <v>84</v>
      </c>
      <c r="AW573" s="13" t="s">
        <v>35</v>
      </c>
      <c r="AX573" s="13" t="s">
        <v>74</v>
      </c>
      <c r="AY573" s="234" t="s">
        <v>216</v>
      </c>
    </row>
    <row r="574" s="14" customFormat="1">
      <c r="A574" s="14"/>
      <c r="B574" s="235"/>
      <c r="C574" s="236"/>
      <c r="D574" s="225" t="s">
        <v>226</v>
      </c>
      <c r="E574" s="237" t="s">
        <v>19</v>
      </c>
      <c r="F574" s="238" t="s">
        <v>540</v>
      </c>
      <c r="G574" s="236"/>
      <c r="H574" s="237" t="s">
        <v>19</v>
      </c>
      <c r="I574" s="239"/>
      <c r="J574" s="236"/>
      <c r="K574" s="236"/>
      <c r="L574" s="240"/>
      <c r="M574" s="241"/>
      <c r="N574" s="242"/>
      <c r="O574" s="242"/>
      <c r="P574" s="242"/>
      <c r="Q574" s="242"/>
      <c r="R574" s="242"/>
      <c r="S574" s="242"/>
      <c r="T574" s="243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44" t="s">
        <v>226</v>
      </c>
      <c r="AU574" s="244" t="s">
        <v>89</v>
      </c>
      <c r="AV574" s="14" t="s">
        <v>82</v>
      </c>
      <c r="AW574" s="14" t="s">
        <v>35</v>
      </c>
      <c r="AX574" s="14" t="s">
        <v>74</v>
      </c>
      <c r="AY574" s="244" t="s">
        <v>216</v>
      </c>
    </row>
    <row r="575" s="13" customFormat="1">
      <c r="A575" s="13"/>
      <c r="B575" s="223"/>
      <c r="C575" s="224"/>
      <c r="D575" s="225" t="s">
        <v>226</v>
      </c>
      <c r="E575" s="226" t="s">
        <v>19</v>
      </c>
      <c r="F575" s="227" t="s">
        <v>777</v>
      </c>
      <c r="G575" s="224"/>
      <c r="H575" s="228">
        <v>4</v>
      </c>
      <c r="I575" s="229"/>
      <c r="J575" s="224"/>
      <c r="K575" s="224"/>
      <c r="L575" s="230"/>
      <c r="M575" s="231"/>
      <c r="N575" s="232"/>
      <c r="O575" s="232"/>
      <c r="P575" s="232"/>
      <c r="Q575" s="232"/>
      <c r="R575" s="232"/>
      <c r="S575" s="232"/>
      <c r="T575" s="23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34" t="s">
        <v>226</v>
      </c>
      <c r="AU575" s="234" t="s">
        <v>89</v>
      </c>
      <c r="AV575" s="13" t="s">
        <v>84</v>
      </c>
      <c r="AW575" s="13" t="s">
        <v>35</v>
      </c>
      <c r="AX575" s="13" t="s">
        <v>74</v>
      </c>
      <c r="AY575" s="234" t="s">
        <v>216</v>
      </c>
    </row>
    <row r="576" s="13" customFormat="1">
      <c r="A576" s="13"/>
      <c r="B576" s="223"/>
      <c r="C576" s="224"/>
      <c r="D576" s="225" t="s">
        <v>226</v>
      </c>
      <c r="E576" s="226" t="s">
        <v>19</v>
      </c>
      <c r="F576" s="227" t="s">
        <v>778</v>
      </c>
      <c r="G576" s="224"/>
      <c r="H576" s="228">
        <v>4.5</v>
      </c>
      <c r="I576" s="229"/>
      <c r="J576" s="224"/>
      <c r="K576" s="224"/>
      <c r="L576" s="230"/>
      <c r="M576" s="231"/>
      <c r="N576" s="232"/>
      <c r="O576" s="232"/>
      <c r="P576" s="232"/>
      <c r="Q576" s="232"/>
      <c r="R576" s="232"/>
      <c r="S576" s="232"/>
      <c r="T576" s="23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4" t="s">
        <v>226</v>
      </c>
      <c r="AU576" s="234" t="s">
        <v>89</v>
      </c>
      <c r="AV576" s="13" t="s">
        <v>84</v>
      </c>
      <c r="AW576" s="13" t="s">
        <v>35</v>
      </c>
      <c r="AX576" s="13" t="s">
        <v>74</v>
      </c>
      <c r="AY576" s="234" t="s">
        <v>216</v>
      </c>
    </row>
    <row r="577" s="13" customFormat="1">
      <c r="A577" s="13"/>
      <c r="B577" s="223"/>
      <c r="C577" s="224"/>
      <c r="D577" s="225" t="s">
        <v>226</v>
      </c>
      <c r="E577" s="226" t="s">
        <v>19</v>
      </c>
      <c r="F577" s="227" t="s">
        <v>779</v>
      </c>
      <c r="G577" s="224"/>
      <c r="H577" s="228">
        <v>4.7999999999999998</v>
      </c>
      <c r="I577" s="229"/>
      <c r="J577" s="224"/>
      <c r="K577" s="224"/>
      <c r="L577" s="230"/>
      <c r="M577" s="231"/>
      <c r="N577" s="232"/>
      <c r="O577" s="232"/>
      <c r="P577" s="232"/>
      <c r="Q577" s="232"/>
      <c r="R577" s="232"/>
      <c r="S577" s="232"/>
      <c r="T577" s="23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4" t="s">
        <v>226</v>
      </c>
      <c r="AU577" s="234" t="s">
        <v>89</v>
      </c>
      <c r="AV577" s="13" t="s">
        <v>84</v>
      </c>
      <c r="AW577" s="13" t="s">
        <v>35</v>
      </c>
      <c r="AX577" s="13" t="s">
        <v>74</v>
      </c>
      <c r="AY577" s="234" t="s">
        <v>216</v>
      </c>
    </row>
    <row r="578" s="13" customFormat="1">
      <c r="A578" s="13"/>
      <c r="B578" s="223"/>
      <c r="C578" s="224"/>
      <c r="D578" s="225" t="s">
        <v>226</v>
      </c>
      <c r="E578" s="226" t="s">
        <v>19</v>
      </c>
      <c r="F578" s="227" t="s">
        <v>780</v>
      </c>
      <c r="G578" s="224"/>
      <c r="H578" s="228">
        <v>48.719999999999999</v>
      </c>
      <c r="I578" s="229"/>
      <c r="J578" s="224"/>
      <c r="K578" s="224"/>
      <c r="L578" s="230"/>
      <c r="M578" s="231"/>
      <c r="N578" s="232"/>
      <c r="O578" s="232"/>
      <c r="P578" s="232"/>
      <c r="Q578" s="232"/>
      <c r="R578" s="232"/>
      <c r="S578" s="232"/>
      <c r="T578" s="23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4" t="s">
        <v>226</v>
      </c>
      <c r="AU578" s="234" t="s">
        <v>89</v>
      </c>
      <c r="AV578" s="13" t="s">
        <v>84</v>
      </c>
      <c r="AW578" s="13" t="s">
        <v>35</v>
      </c>
      <c r="AX578" s="13" t="s">
        <v>74</v>
      </c>
      <c r="AY578" s="234" t="s">
        <v>216</v>
      </c>
    </row>
    <row r="579" s="13" customFormat="1">
      <c r="A579" s="13"/>
      <c r="B579" s="223"/>
      <c r="C579" s="224"/>
      <c r="D579" s="225" t="s">
        <v>226</v>
      </c>
      <c r="E579" s="226" t="s">
        <v>19</v>
      </c>
      <c r="F579" s="227" t="s">
        <v>781</v>
      </c>
      <c r="G579" s="224"/>
      <c r="H579" s="228">
        <v>87.359999999999999</v>
      </c>
      <c r="I579" s="229"/>
      <c r="J579" s="224"/>
      <c r="K579" s="224"/>
      <c r="L579" s="230"/>
      <c r="M579" s="231"/>
      <c r="N579" s="232"/>
      <c r="O579" s="232"/>
      <c r="P579" s="232"/>
      <c r="Q579" s="232"/>
      <c r="R579" s="232"/>
      <c r="S579" s="232"/>
      <c r="T579" s="23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4" t="s">
        <v>226</v>
      </c>
      <c r="AU579" s="234" t="s">
        <v>89</v>
      </c>
      <c r="AV579" s="13" t="s">
        <v>84</v>
      </c>
      <c r="AW579" s="13" t="s">
        <v>35</v>
      </c>
      <c r="AX579" s="13" t="s">
        <v>74</v>
      </c>
      <c r="AY579" s="234" t="s">
        <v>216</v>
      </c>
    </row>
    <row r="580" s="13" customFormat="1">
      <c r="A580" s="13"/>
      <c r="B580" s="223"/>
      <c r="C580" s="224"/>
      <c r="D580" s="225" t="s">
        <v>226</v>
      </c>
      <c r="E580" s="226" t="s">
        <v>19</v>
      </c>
      <c r="F580" s="227" t="s">
        <v>782</v>
      </c>
      <c r="G580" s="224"/>
      <c r="H580" s="228">
        <v>1.3999999999999999</v>
      </c>
      <c r="I580" s="229"/>
      <c r="J580" s="224"/>
      <c r="K580" s="224"/>
      <c r="L580" s="230"/>
      <c r="M580" s="231"/>
      <c r="N580" s="232"/>
      <c r="O580" s="232"/>
      <c r="P580" s="232"/>
      <c r="Q580" s="232"/>
      <c r="R580" s="232"/>
      <c r="S580" s="232"/>
      <c r="T580" s="23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4" t="s">
        <v>226</v>
      </c>
      <c r="AU580" s="234" t="s">
        <v>89</v>
      </c>
      <c r="AV580" s="13" t="s">
        <v>84</v>
      </c>
      <c r="AW580" s="13" t="s">
        <v>35</v>
      </c>
      <c r="AX580" s="13" t="s">
        <v>74</v>
      </c>
      <c r="AY580" s="234" t="s">
        <v>216</v>
      </c>
    </row>
    <row r="581" s="16" customFormat="1">
      <c r="A581" s="16"/>
      <c r="B581" s="267"/>
      <c r="C581" s="268"/>
      <c r="D581" s="225" t="s">
        <v>226</v>
      </c>
      <c r="E581" s="269" t="s">
        <v>19</v>
      </c>
      <c r="F581" s="270" t="s">
        <v>563</v>
      </c>
      <c r="G581" s="268"/>
      <c r="H581" s="271">
        <v>150.78</v>
      </c>
      <c r="I581" s="272"/>
      <c r="J581" s="268"/>
      <c r="K581" s="268"/>
      <c r="L581" s="273"/>
      <c r="M581" s="274"/>
      <c r="N581" s="275"/>
      <c r="O581" s="275"/>
      <c r="P581" s="275"/>
      <c r="Q581" s="275"/>
      <c r="R581" s="275"/>
      <c r="S581" s="275"/>
      <c r="T581" s="27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T581" s="277" t="s">
        <v>226</v>
      </c>
      <c r="AU581" s="277" t="s">
        <v>89</v>
      </c>
      <c r="AV581" s="16" t="s">
        <v>89</v>
      </c>
      <c r="AW581" s="16" t="s">
        <v>35</v>
      </c>
      <c r="AX581" s="16" t="s">
        <v>74</v>
      </c>
      <c r="AY581" s="277" t="s">
        <v>216</v>
      </c>
    </row>
    <row r="582" s="14" customFormat="1">
      <c r="A582" s="14"/>
      <c r="B582" s="235"/>
      <c r="C582" s="236"/>
      <c r="D582" s="225" t="s">
        <v>226</v>
      </c>
      <c r="E582" s="237" t="s">
        <v>19</v>
      </c>
      <c r="F582" s="238" t="s">
        <v>542</v>
      </c>
      <c r="G582" s="236"/>
      <c r="H582" s="237" t="s">
        <v>19</v>
      </c>
      <c r="I582" s="239"/>
      <c r="J582" s="236"/>
      <c r="K582" s="236"/>
      <c r="L582" s="240"/>
      <c r="M582" s="241"/>
      <c r="N582" s="242"/>
      <c r="O582" s="242"/>
      <c r="P582" s="242"/>
      <c r="Q582" s="242"/>
      <c r="R582" s="242"/>
      <c r="S582" s="242"/>
      <c r="T582" s="243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44" t="s">
        <v>226</v>
      </c>
      <c r="AU582" s="244" t="s">
        <v>89</v>
      </c>
      <c r="AV582" s="14" t="s">
        <v>82</v>
      </c>
      <c r="AW582" s="14" t="s">
        <v>35</v>
      </c>
      <c r="AX582" s="14" t="s">
        <v>74</v>
      </c>
      <c r="AY582" s="244" t="s">
        <v>216</v>
      </c>
    </row>
    <row r="583" s="13" customFormat="1">
      <c r="A583" s="13"/>
      <c r="B583" s="223"/>
      <c r="C583" s="224"/>
      <c r="D583" s="225" t="s">
        <v>226</v>
      </c>
      <c r="E583" s="226" t="s">
        <v>19</v>
      </c>
      <c r="F583" s="227" t="s">
        <v>783</v>
      </c>
      <c r="G583" s="224"/>
      <c r="H583" s="228">
        <v>1.425</v>
      </c>
      <c r="I583" s="229"/>
      <c r="J583" s="224"/>
      <c r="K583" s="224"/>
      <c r="L583" s="230"/>
      <c r="M583" s="231"/>
      <c r="N583" s="232"/>
      <c r="O583" s="232"/>
      <c r="P583" s="232"/>
      <c r="Q583" s="232"/>
      <c r="R583" s="232"/>
      <c r="S583" s="232"/>
      <c r="T583" s="23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4" t="s">
        <v>226</v>
      </c>
      <c r="AU583" s="234" t="s">
        <v>89</v>
      </c>
      <c r="AV583" s="13" t="s">
        <v>84</v>
      </c>
      <c r="AW583" s="13" t="s">
        <v>35</v>
      </c>
      <c r="AX583" s="13" t="s">
        <v>74</v>
      </c>
      <c r="AY583" s="234" t="s">
        <v>216</v>
      </c>
    </row>
    <row r="584" s="16" customFormat="1">
      <c r="A584" s="16"/>
      <c r="B584" s="267"/>
      <c r="C584" s="268"/>
      <c r="D584" s="225" t="s">
        <v>226</v>
      </c>
      <c r="E584" s="269" t="s">
        <v>19</v>
      </c>
      <c r="F584" s="270" t="s">
        <v>563</v>
      </c>
      <c r="G584" s="268"/>
      <c r="H584" s="271">
        <v>1.425</v>
      </c>
      <c r="I584" s="272"/>
      <c r="J584" s="268"/>
      <c r="K584" s="268"/>
      <c r="L584" s="273"/>
      <c r="M584" s="274"/>
      <c r="N584" s="275"/>
      <c r="O584" s="275"/>
      <c r="P584" s="275"/>
      <c r="Q584" s="275"/>
      <c r="R584" s="275"/>
      <c r="S584" s="275"/>
      <c r="T584" s="27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T584" s="277" t="s">
        <v>226</v>
      </c>
      <c r="AU584" s="277" t="s">
        <v>89</v>
      </c>
      <c r="AV584" s="16" t="s">
        <v>89</v>
      </c>
      <c r="AW584" s="16" t="s">
        <v>35</v>
      </c>
      <c r="AX584" s="16" t="s">
        <v>74</v>
      </c>
      <c r="AY584" s="277" t="s">
        <v>216</v>
      </c>
    </row>
    <row r="585" s="14" customFormat="1">
      <c r="A585" s="14"/>
      <c r="B585" s="235"/>
      <c r="C585" s="236"/>
      <c r="D585" s="225" t="s">
        <v>226</v>
      </c>
      <c r="E585" s="237" t="s">
        <v>19</v>
      </c>
      <c r="F585" s="238" t="s">
        <v>544</v>
      </c>
      <c r="G585" s="236"/>
      <c r="H585" s="237" t="s">
        <v>19</v>
      </c>
      <c r="I585" s="239"/>
      <c r="J585" s="236"/>
      <c r="K585" s="236"/>
      <c r="L585" s="240"/>
      <c r="M585" s="241"/>
      <c r="N585" s="242"/>
      <c r="O585" s="242"/>
      <c r="P585" s="242"/>
      <c r="Q585" s="242"/>
      <c r="R585" s="242"/>
      <c r="S585" s="242"/>
      <c r="T585" s="243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44" t="s">
        <v>226</v>
      </c>
      <c r="AU585" s="244" t="s">
        <v>89</v>
      </c>
      <c r="AV585" s="14" t="s">
        <v>82</v>
      </c>
      <c r="AW585" s="14" t="s">
        <v>35</v>
      </c>
      <c r="AX585" s="14" t="s">
        <v>74</v>
      </c>
      <c r="AY585" s="244" t="s">
        <v>216</v>
      </c>
    </row>
    <row r="586" s="13" customFormat="1">
      <c r="A586" s="13"/>
      <c r="B586" s="223"/>
      <c r="C586" s="224"/>
      <c r="D586" s="225" t="s">
        <v>226</v>
      </c>
      <c r="E586" s="226" t="s">
        <v>19</v>
      </c>
      <c r="F586" s="227" t="s">
        <v>784</v>
      </c>
      <c r="G586" s="224"/>
      <c r="H586" s="228">
        <v>5.1980000000000004</v>
      </c>
      <c r="I586" s="229"/>
      <c r="J586" s="224"/>
      <c r="K586" s="224"/>
      <c r="L586" s="230"/>
      <c r="M586" s="231"/>
      <c r="N586" s="232"/>
      <c r="O586" s="232"/>
      <c r="P586" s="232"/>
      <c r="Q586" s="232"/>
      <c r="R586" s="232"/>
      <c r="S586" s="232"/>
      <c r="T586" s="23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4" t="s">
        <v>226</v>
      </c>
      <c r="AU586" s="234" t="s">
        <v>89</v>
      </c>
      <c r="AV586" s="13" t="s">
        <v>84</v>
      </c>
      <c r="AW586" s="13" t="s">
        <v>35</v>
      </c>
      <c r="AX586" s="13" t="s">
        <v>74</v>
      </c>
      <c r="AY586" s="234" t="s">
        <v>216</v>
      </c>
    </row>
    <row r="587" s="13" customFormat="1">
      <c r="A587" s="13"/>
      <c r="B587" s="223"/>
      <c r="C587" s="224"/>
      <c r="D587" s="225" t="s">
        <v>226</v>
      </c>
      <c r="E587" s="226" t="s">
        <v>19</v>
      </c>
      <c r="F587" s="227" t="s">
        <v>785</v>
      </c>
      <c r="G587" s="224"/>
      <c r="H587" s="228">
        <v>3.5529999999999999</v>
      </c>
      <c r="I587" s="229"/>
      <c r="J587" s="224"/>
      <c r="K587" s="224"/>
      <c r="L587" s="230"/>
      <c r="M587" s="231"/>
      <c r="N587" s="232"/>
      <c r="O587" s="232"/>
      <c r="P587" s="232"/>
      <c r="Q587" s="232"/>
      <c r="R587" s="232"/>
      <c r="S587" s="232"/>
      <c r="T587" s="23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4" t="s">
        <v>226</v>
      </c>
      <c r="AU587" s="234" t="s">
        <v>89</v>
      </c>
      <c r="AV587" s="13" t="s">
        <v>84</v>
      </c>
      <c r="AW587" s="13" t="s">
        <v>35</v>
      </c>
      <c r="AX587" s="13" t="s">
        <v>74</v>
      </c>
      <c r="AY587" s="234" t="s">
        <v>216</v>
      </c>
    </row>
    <row r="588" s="16" customFormat="1">
      <c r="A588" s="16"/>
      <c r="B588" s="267"/>
      <c r="C588" s="268"/>
      <c r="D588" s="225" t="s">
        <v>226</v>
      </c>
      <c r="E588" s="269" t="s">
        <v>19</v>
      </c>
      <c r="F588" s="270" t="s">
        <v>563</v>
      </c>
      <c r="G588" s="268"/>
      <c r="H588" s="271">
        <v>8.7509999999999994</v>
      </c>
      <c r="I588" s="272"/>
      <c r="J588" s="268"/>
      <c r="K588" s="268"/>
      <c r="L588" s="273"/>
      <c r="M588" s="274"/>
      <c r="N588" s="275"/>
      <c r="O588" s="275"/>
      <c r="P588" s="275"/>
      <c r="Q588" s="275"/>
      <c r="R588" s="275"/>
      <c r="S588" s="275"/>
      <c r="T588" s="27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T588" s="277" t="s">
        <v>226</v>
      </c>
      <c r="AU588" s="277" t="s">
        <v>89</v>
      </c>
      <c r="AV588" s="16" t="s">
        <v>89</v>
      </c>
      <c r="AW588" s="16" t="s">
        <v>35</v>
      </c>
      <c r="AX588" s="16" t="s">
        <v>74</v>
      </c>
      <c r="AY588" s="277" t="s">
        <v>216</v>
      </c>
    </row>
    <row r="589" s="14" customFormat="1">
      <c r="A589" s="14"/>
      <c r="B589" s="235"/>
      <c r="C589" s="236"/>
      <c r="D589" s="225" t="s">
        <v>226</v>
      </c>
      <c r="E589" s="237" t="s">
        <v>19</v>
      </c>
      <c r="F589" s="238" t="s">
        <v>546</v>
      </c>
      <c r="G589" s="236"/>
      <c r="H589" s="237" t="s">
        <v>19</v>
      </c>
      <c r="I589" s="239"/>
      <c r="J589" s="236"/>
      <c r="K589" s="236"/>
      <c r="L589" s="240"/>
      <c r="M589" s="241"/>
      <c r="N589" s="242"/>
      <c r="O589" s="242"/>
      <c r="P589" s="242"/>
      <c r="Q589" s="242"/>
      <c r="R589" s="242"/>
      <c r="S589" s="242"/>
      <c r="T589" s="243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44" t="s">
        <v>226</v>
      </c>
      <c r="AU589" s="244" t="s">
        <v>89</v>
      </c>
      <c r="AV589" s="14" t="s">
        <v>82</v>
      </c>
      <c r="AW589" s="14" t="s">
        <v>35</v>
      </c>
      <c r="AX589" s="14" t="s">
        <v>74</v>
      </c>
      <c r="AY589" s="244" t="s">
        <v>216</v>
      </c>
    </row>
    <row r="590" s="13" customFormat="1">
      <c r="A590" s="13"/>
      <c r="B590" s="223"/>
      <c r="C590" s="224"/>
      <c r="D590" s="225" t="s">
        <v>226</v>
      </c>
      <c r="E590" s="226" t="s">
        <v>19</v>
      </c>
      <c r="F590" s="227" t="s">
        <v>786</v>
      </c>
      <c r="G590" s="224"/>
      <c r="H590" s="228">
        <v>33.344999999999999</v>
      </c>
      <c r="I590" s="229"/>
      <c r="J590" s="224"/>
      <c r="K590" s="224"/>
      <c r="L590" s="230"/>
      <c r="M590" s="231"/>
      <c r="N590" s="232"/>
      <c r="O590" s="232"/>
      <c r="P590" s="232"/>
      <c r="Q590" s="232"/>
      <c r="R590" s="232"/>
      <c r="S590" s="232"/>
      <c r="T590" s="23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4" t="s">
        <v>226</v>
      </c>
      <c r="AU590" s="234" t="s">
        <v>89</v>
      </c>
      <c r="AV590" s="13" t="s">
        <v>84</v>
      </c>
      <c r="AW590" s="13" t="s">
        <v>35</v>
      </c>
      <c r="AX590" s="13" t="s">
        <v>74</v>
      </c>
      <c r="AY590" s="234" t="s">
        <v>216</v>
      </c>
    </row>
    <row r="591" s="13" customFormat="1">
      <c r="A591" s="13"/>
      <c r="B591" s="223"/>
      <c r="C591" s="224"/>
      <c r="D591" s="225" t="s">
        <v>226</v>
      </c>
      <c r="E591" s="226" t="s">
        <v>19</v>
      </c>
      <c r="F591" s="227" t="s">
        <v>787</v>
      </c>
      <c r="G591" s="224"/>
      <c r="H591" s="228">
        <v>34.515000000000001</v>
      </c>
      <c r="I591" s="229"/>
      <c r="J591" s="224"/>
      <c r="K591" s="224"/>
      <c r="L591" s="230"/>
      <c r="M591" s="231"/>
      <c r="N591" s="232"/>
      <c r="O591" s="232"/>
      <c r="P591" s="232"/>
      <c r="Q591" s="232"/>
      <c r="R591" s="232"/>
      <c r="S591" s="232"/>
      <c r="T591" s="23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4" t="s">
        <v>226</v>
      </c>
      <c r="AU591" s="234" t="s">
        <v>89</v>
      </c>
      <c r="AV591" s="13" t="s">
        <v>84</v>
      </c>
      <c r="AW591" s="13" t="s">
        <v>35</v>
      </c>
      <c r="AX591" s="13" t="s">
        <v>74</v>
      </c>
      <c r="AY591" s="234" t="s">
        <v>216</v>
      </c>
    </row>
    <row r="592" s="13" customFormat="1">
      <c r="A592" s="13"/>
      <c r="B592" s="223"/>
      <c r="C592" s="224"/>
      <c r="D592" s="225" t="s">
        <v>226</v>
      </c>
      <c r="E592" s="226" t="s">
        <v>19</v>
      </c>
      <c r="F592" s="227" t="s">
        <v>786</v>
      </c>
      <c r="G592" s="224"/>
      <c r="H592" s="228">
        <v>33.344999999999999</v>
      </c>
      <c r="I592" s="229"/>
      <c r="J592" s="224"/>
      <c r="K592" s="224"/>
      <c r="L592" s="230"/>
      <c r="M592" s="231"/>
      <c r="N592" s="232"/>
      <c r="O592" s="232"/>
      <c r="P592" s="232"/>
      <c r="Q592" s="232"/>
      <c r="R592" s="232"/>
      <c r="S592" s="232"/>
      <c r="T592" s="23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34" t="s">
        <v>226</v>
      </c>
      <c r="AU592" s="234" t="s">
        <v>89</v>
      </c>
      <c r="AV592" s="13" t="s">
        <v>84</v>
      </c>
      <c r="AW592" s="13" t="s">
        <v>35</v>
      </c>
      <c r="AX592" s="13" t="s">
        <v>74</v>
      </c>
      <c r="AY592" s="234" t="s">
        <v>216</v>
      </c>
    </row>
    <row r="593" s="13" customFormat="1">
      <c r="A593" s="13"/>
      <c r="B593" s="223"/>
      <c r="C593" s="224"/>
      <c r="D593" s="225" t="s">
        <v>226</v>
      </c>
      <c r="E593" s="226" t="s">
        <v>19</v>
      </c>
      <c r="F593" s="227" t="s">
        <v>788</v>
      </c>
      <c r="G593" s="224"/>
      <c r="H593" s="228">
        <v>0.52000000000000002</v>
      </c>
      <c r="I593" s="229"/>
      <c r="J593" s="224"/>
      <c r="K593" s="224"/>
      <c r="L593" s="230"/>
      <c r="M593" s="231"/>
      <c r="N593" s="232"/>
      <c r="O593" s="232"/>
      <c r="P593" s="232"/>
      <c r="Q593" s="232"/>
      <c r="R593" s="232"/>
      <c r="S593" s="232"/>
      <c r="T593" s="23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4" t="s">
        <v>226</v>
      </c>
      <c r="AU593" s="234" t="s">
        <v>89</v>
      </c>
      <c r="AV593" s="13" t="s">
        <v>84</v>
      </c>
      <c r="AW593" s="13" t="s">
        <v>35</v>
      </c>
      <c r="AX593" s="13" t="s">
        <v>74</v>
      </c>
      <c r="AY593" s="234" t="s">
        <v>216</v>
      </c>
    </row>
    <row r="594" s="13" customFormat="1">
      <c r="A594" s="13"/>
      <c r="B594" s="223"/>
      <c r="C594" s="224"/>
      <c r="D594" s="225" t="s">
        <v>226</v>
      </c>
      <c r="E594" s="226" t="s">
        <v>19</v>
      </c>
      <c r="F594" s="227" t="s">
        <v>789</v>
      </c>
      <c r="G594" s="224"/>
      <c r="H594" s="228">
        <v>0.59999999999999998</v>
      </c>
      <c r="I594" s="229"/>
      <c r="J594" s="224"/>
      <c r="K594" s="224"/>
      <c r="L594" s="230"/>
      <c r="M594" s="231"/>
      <c r="N594" s="232"/>
      <c r="O594" s="232"/>
      <c r="P594" s="232"/>
      <c r="Q594" s="232"/>
      <c r="R594" s="232"/>
      <c r="S594" s="232"/>
      <c r="T594" s="23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4" t="s">
        <v>226</v>
      </c>
      <c r="AU594" s="234" t="s">
        <v>89</v>
      </c>
      <c r="AV594" s="13" t="s">
        <v>84</v>
      </c>
      <c r="AW594" s="13" t="s">
        <v>35</v>
      </c>
      <c r="AX594" s="13" t="s">
        <v>74</v>
      </c>
      <c r="AY594" s="234" t="s">
        <v>216</v>
      </c>
    </row>
    <row r="595" s="16" customFormat="1">
      <c r="A595" s="16"/>
      <c r="B595" s="267"/>
      <c r="C595" s="268"/>
      <c r="D595" s="225" t="s">
        <v>226</v>
      </c>
      <c r="E595" s="269" t="s">
        <v>19</v>
      </c>
      <c r="F595" s="270" t="s">
        <v>563</v>
      </c>
      <c r="G595" s="268"/>
      <c r="H595" s="271">
        <v>102.325</v>
      </c>
      <c r="I595" s="272"/>
      <c r="J595" s="268"/>
      <c r="K595" s="268"/>
      <c r="L595" s="273"/>
      <c r="M595" s="274"/>
      <c r="N595" s="275"/>
      <c r="O595" s="275"/>
      <c r="P595" s="275"/>
      <c r="Q595" s="275"/>
      <c r="R595" s="275"/>
      <c r="S595" s="275"/>
      <c r="T595" s="27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T595" s="277" t="s">
        <v>226</v>
      </c>
      <c r="AU595" s="277" t="s">
        <v>89</v>
      </c>
      <c r="AV595" s="16" t="s">
        <v>89</v>
      </c>
      <c r="AW595" s="16" t="s">
        <v>35</v>
      </c>
      <c r="AX595" s="16" t="s">
        <v>74</v>
      </c>
      <c r="AY595" s="277" t="s">
        <v>216</v>
      </c>
    </row>
    <row r="596" s="14" customFormat="1">
      <c r="A596" s="14"/>
      <c r="B596" s="235"/>
      <c r="C596" s="236"/>
      <c r="D596" s="225" t="s">
        <v>226</v>
      </c>
      <c r="E596" s="237" t="s">
        <v>19</v>
      </c>
      <c r="F596" s="238" t="s">
        <v>548</v>
      </c>
      <c r="G596" s="236"/>
      <c r="H596" s="237" t="s">
        <v>19</v>
      </c>
      <c r="I596" s="239"/>
      <c r="J596" s="236"/>
      <c r="K596" s="236"/>
      <c r="L596" s="240"/>
      <c r="M596" s="241"/>
      <c r="N596" s="242"/>
      <c r="O596" s="242"/>
      <c r="P596" s="242"/>
      <c r="Q596" s="242"/>
      <c r="R596" s="242"/>
      <c r="S596" s="242"/>
      <c r="T596" s="243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44" t="s">
        <v>226</v>
      </c>
      <c r="AU596" s="244" t="s">
        <v>89</v>
      </c>
      <c r="AV596" s="14" t="s">
        <v>82</v>
      </c>
      <c r="AW596" s="14" t="s">
        <v>35</v>
      </c>
      <c r="AX596" s="14" t="s">
        <v>74</v>
      </c>
      <c r="AY596" s="244" t="s">
        <v>216</v>
      </c>
    </row>
    <row r="597" s="13" customFormat="1">
      <c r="A597" s="13"/>
      <c r="B597" s="223"/>
      <c r="C597" s="224"/>
      <c r="D597" s="225" t="s">
        <v>226</v>
      </c>
      <c r="E597" s="226" t="s">
        <v>19</v>
      </c>
      <c r="F597" s="227" t="s">
        <v>790</v>
      </c>
      <c r="G597" s="224"/>
      <c r="H597" s="228">
        <v>3.6000000000000001</v>
      </c>
      <c r="I597" s="229"/>
      <c r="J597" s="224"/>
      <c r="K597" s="224"/>
      <c r="L597" s="230"/>
      <c r="M597" s="231"/>
      <c r="N597" s="232"/>
      <c r="O597" s="232"/>
      <c r="P597" s="232"/>
      <c r="Q597" s="232"/>
      <c r="R597" s="232"/>
      <c r="S597" s="232"/>
      <c r="T597" s="23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4" t="s">
        <v>226</v>
      </c>
      <c r="AU597" s="234" t="s">
        <v>89</v>
      </c>
      <c r="AV597" s="13" t="s">
        <v>84</v>
      </c>
      <c r="AW597" s="13" t="s">
        <v>35</v>
      </c>
      <c r="AX597" s="13" t="s">
        <v>74</v>
      </c>
      <c r="AY597" s="234" t="s">
        <v>216</v>
      </c>
    </row>
    <row r="598" s="13" customFormat="1">
      <c r="A598" s="13"/>
      <c r="B598" s="223"/>
      <c r="C598" s="224"/>
      <c r="D598" s="225" t="s">
        <v>226</v>
      </c>
      <c r="E598" s="226" t="s">
        <v>19</v>
      </c>
      <c r="F598" s="227" t="s">
        <v>791</v>
      </c>
      <c r="G598" s="224"/>
      <c r="H598" s="228">
        <v>0.94499999999999995</v>
      </c>
      <c r="I598" s="229"/>
      <c r="J598" s="224"/>
      <c r="K598" s="224"/>
      <c r="L598" s="230"/>
      <c r="M598" s="231"/>
      <c r="N598" s="232"/>
      <c r="O598" s="232"/>
      <c r="P598" s="232"/>
      <c r="Q598" s="232"/>
      <c r="R598" s="232"/>
      <c r="S598" s="232"/>
      <c r="T598" s="23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4" t="s">
        <v>226</v>
      </c>
      <c r="AU598" s="234" t="s">
        <v>89</v>
      </c>
      <c r="AV598" s="13" t="s">
        <v>84</v>
      </c>
      <c r="AW598" s="13" t="s">
        <v>35</v>
      </c>
      <c r="AX598" s="13" t="s">
        <v>74</v>
      </c>
      <c r="AY598" s="234" t="s">
        <v>216</v>
      </c>
    </row>
    <row r="599" s="13" customFormat="1">
      <c r="A599" s="13"/>
      <c r="B599" s="223"/>
      <c r="C599" s="224"/>
      <c r="D599" s="225" t="s">
        <v>226</v>
      </c>
      <c r="E599" s="226" t="s">
        <v>19</v>
      </c>
      <c r="F599" s="227" t="s">
        <v>792</v>
      </c>
      <c r="G599" s="224"/>
      <c r="H599" s="228">
        <v>0.73499999999999999</v>
      </c>
      <c r="I599" s="229"/>
      <c r="J599" s="224"/>
      <c r="K599" s="224"/>
      <c r="L599" s="230"/>
      <c r="M599" s="231"/>
      <c r="N599" s="232"/>
      <c r="O599" s="232"/>
      <c r="P599" s="232"/>
      <c r="Q599" s="232"/>
      <c r="R599" s="232"/>
      <c r="S599" s="232"/>
      <c r="T599" s="23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4" t="s">
        <v>226</v>
      </c>
      <c r="AU599" s="234" t="s">
        <v>89</v>
      </c>
      <c r="AV599" s="13" t="s">
        <v>84</v>
      </c>
      <c r="AW599" s="13" t="s">
        <v>35</v>
      </c>
      <c r="AX599" s="13" t="s">
        <v>74</v>
      </c>
      <c r="AY599" s="234" t="s">
        <v>216</v>
      </c>
    </row>
    <row r="600" s="13" customFormat="1">
      <c r="A600" s="13"/>
      <c r="B600" s="223"/>
      <c r="C600" s="224"/>
      <c r="D600" s="225" t="s">
        <v>226</v>
      </c>
      <c r="E600" s="226" t="s">
        <v>19</v>
      </c>
      <c r="F600" s="227" t="s">
        <v>793</v>
      </c>
      <c r="G600" s="224"/>
      <c r="H600" s="228">
        <v>0.26000000000000001</v>
      </c>
      <c r="I600" s="229"/>
      <c r="J600" s="224"/>
      <c r="K600" s="224"/>
      <c r="L600" s="230"/>
      <c r="M600" s="231"/>
      <c r="N600" s="232"/>
      <c r="O600" s="232"/>
      <c r="P600" s="232"/>
      <c r="Q600" s="232"/>
      <c r="R600" s="232"/>
      <c r="S600" s="232"/>
      <c r="T600" s="23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4" t="s">
        <v>226</v>
      </c>
      <c r="AU600" s="234" t="s">
        <v>89</v>
      </c>
      <c r="AV600" s="13" t="s">
        <v>84</v>
      </c>
      <c r="AW600" s="13" t="s">
        <v>35</v>
      </c>
      <c r="AX600" s="13" t="s">
        <v>74</v>
      </c>
      <c r="AY600" s="234" t="s">
        <v>216</v>
      </c>
    </row>
    <row r="601" s="13" customFormat="1">
      <c r="A601" s="13"/>
      <c r="B601" s="223"/>
      <c r="C601" s="224"/>
      <c r="D601" s="225" t="s">
        <v>226</v>
      </c>
      <c r="E601" s="226" t="s">
        <v>19</v>
      </c>
      <c r="F601" s="227" t="s">
        <v>794</v>
      </c>
      <c r="G601" s="224"/>
      <c r="H601" s="228">
        <v>1.54</v>
      </c>
      <c r="I601" s="229"/>
      <c r="J601" s="224"/>
      <c r="K601" s="224"/>
      <c r="L601" s="230"/>
      <c r="M601" s="231"/>
      <c r="N601" s="232"/>
      <c r="O601" s="232"/>
      <c r="P601" s="232"/>
      <c r="Q601" s="232"/>
      <c r="R601" s="232"/>
      <c r="S601" s="232"/>
      <c r="T601" s="23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4" t="s">
        <v>226</v>
      </c>
      <c r="AU601" s="234" t="s">
        <v>89</v>
      </c>
      <c r="AV601" s="13" t="s">
        <v>84</v>
      </c>
      <c r="AW601" s="13" t="s">
        <v>35</v>
      </c>
      <c r="AX601" s="13" t="s">
        <v>74</v>
      </c>
      <c r="AY601" s="234" t="s">
        <v>216</v>
      </c>
    </row>
    <row r="602" s="16" customFormat="1">
      <c r="A602" s="16"/>
      <c r="B602" s="267"/>
      <c r="C602" s="268"/>
      <c r="D602" s="225" t="s">
        <v>226</v>
      </c>
      <c r="E602" s="269" t="s">
        <v>19</v>
      </c>
      <c r="F602" s="270" t="s">
        <v>563</v>
      </c>
      <c r="G602" s="268"/>
      <c r="H602" s="271">
        <v>7.0800000000000001</v>
      </c>
      <c r="I602" s="272"/>
      <c r="J602" s="268"/>
      <c r="K602" s="268"/>
      <c r="L602" s="273"/>
      <c r="M602" s="274"/>
      <c r="N602" s="275"/>
      <c r="O602" s="275"/>
      <c r="P602" s="275"/>
      <c r="Q602" s="275"/>
      <c r="R602" s="275"/>
      <c r="S602" s="275"/>
      <c r="T602" s="27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T602" s="277" t="s">
        <v>226</v>
      </c>
      <c r="AU602" s="277" t="s">
        <v>89</v>
      </c>
      <c r="AV602" s="16" t="s">
        <v>89</v>
      </c>
      <c r="AW602" s="16" t="s">
        <v>35</v>
      </c>
      <c r="AX602" s="16" t="s">
        <v>74</v>
      </c>
      <c r="AY602" s="277" t="s">
        <v>216</v>
      </c>
    </row>
    <row r="603" s="14" customFormat="1">
      <c r="A603" s="14"/>
      <c r="B603" s="235"/>
      <c r="C603" s="236"/>
      <c r="D603" s="225" t="s">
        <v>226</v>
      </c>
      <c r="E603" s="237" t="s">
        <v>19</v>
      </c>
      <c r="F603" s="238" t="s">
        <v>550</v>
      </c>
      <c r="G603" s="236"/>
      <c r="H603" s="237" t="s">
        <v>19</v>
      </c>
      <c r="I603" s="239"/>
      <c r="J603" s="236"/>
      <c r="K603" s="236"/>
      <c r="L603" s="240"/>
      <c r="M603" s="241"/>
      <c r="N603" s="242"/>
      <c r="O603" s="242"/>
      <c r="P603" s="242"/>
      <c r="Q603" s="242"/>
      <c r="R603" s="242"/>
      <c r="S603" s="242"/>
      <c r="T603" s="243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44" t="s">
        <v>226</v>
      </c>
      <c r="AU603" s="244" t="s">
        <v>89</v>
      </c>
      <c r="AV603" s="14" t="s">
        <v>82</v>
      </c>
      <c r="AW603" s="14" t="s">
        <v>35</v>
      </c>
      <c r="AX603" s="14" t="s">
        <v>74</v>
      </c>
      <c r="AY603" s="244" t="s">
        <v>216</v>
      </c>
    </row>
    <row r="604" s="13" customFormat="1">
      <c r="A604" s="13"/>
      <c r="B604" s="223"/>
      <c r="C604" s="224"/>
      <c r="D604" s="225" t="s">
        <v>226</v>
      </c>
      <c r="E604" s="226" t="s">
        <v>19</v>
      </c>
      <c r="F604" s="227" t="s">
        <v>795</v>
      </c>
      <c r="G604" s="224"/>
      <c r="H604" s="228">
        <v>2.2280000000000002</v>
      </c>
      <c r="I604" s="229"/>
      <c r="J604" s="224"/>
      <c r="K604" s="224"/>
      <c r="L604" s="230"/>
      <c r="M604" s="231"/>
      <c r="N604" s="232"/>
      <c r="O604" s="232"/>
      <c r="P604" s="232"/>
      <c r="Q604" s="232"/>
      <c r="R604" s="232"/>
      <c r="S604" s="232"/>
      <c r="T604" s="23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34" t="s">
        <v>226</v>
      </c>
      <c r="AU604" s="234" t="s">
        <v>89</v>
      </c>
      <c r="AV604" s="13" t="s">
        <v>84</v>
      </c>
      <c r="AW604" s="13" t="s">
        <v>35</v>
      </c>
      <c r="AX604" s="13" t="s">
        <v>74</v>
      </c>
      <c r="AY604" s="234" t="s">
        <v>216</v>
      </c>
    </row>
    <row r="605" s="13" customFormat="1">
      <c r="A605" s="13"/>
      <c r="B605" s="223"/>
      <c r="C605" s="224"/>
      <c r="D605" s="225" t="s">
        <v>226</v>
      </c>
      <c r="E605" s="226" t="s">
        <v>19</v>
      </c>
      <c r="F605" s="227" t="s">
        <v>795</v>
      </c>
      <c r="G605" s="224"/>
      <c r="H605" s="228">
        <v>2.2280000000000002</v>
      </c>
      <c r="I605" s="229"/>
      <c r="J605" s="224"/>
      <c r="K605" s="224"/>
      <c r="L605" s="230"/>
      <c r="M605" s="231"/>
      <c r="N605" s="232"/>
      <c r="O605" s="232"/>
      <c r="P605" s="232"/>
      <c r="Q605" s="232"/>
      <c r="R605" s="232"/>
      <c r="S605" s="232"/>
      <c r="T605" s="23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34" t="s">
        <v>226</v>
      </c>
      <c r="AU605" s="234" t="s">
        <v>89</v>
      </c>
      <c r="AV605" s="13" t="s">
        <v>84</v>
      </c>
      <c r="AW605" s="13" t="s">
        <v>35</v>
      </c>
      <c r="AX605" s="13" t="s">
        <v>74</v>
      </c>
      <c r="AY605" s="234" t="s">
        <v>216</v>
      </c>
    </row>
    <row r="606" s="16" customFormat="1">
      <c r="A606" s="16"/>
      <c r="B606" s="267"/>
      <c r="C606" s="268"/>
      <c r="D606" s="225" t="s">
        <v>226</v>
      </c>
      <c r="E606" s="269" t="s">
        <v>19</v>
      </c>
      <c r="F606" s="270" t="s">
        <v>563</v>
      </c>
      <c r="G606" s="268"/>
      <c r="H606" s="271">
        <v>4.4560000000000004</v>
      </c>
      <c r="I606" s="272"/>
      <c r="J606" s="268"/>
      <c r="K606" s="268"/>
      <c r="L606" s="273"/>
      <c r="M606" s="274"/>
      <c r="N606" s="275"/>
      <c r="O606" s="275"/>
      <c r="P606" s="275"/>
      <c r="Q606" s="275"/>
      <c r="R606" s="275"/>
      <c r="S606" s="275"/>
      <c r="T606" s="27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T606" s="277" t="s">
        <v>226</v>
      </c>
      <c r="AU606" s="277" t="s">
        <v>89</v>
      </c>
      <c r="AV606" s="16" t="s">
        <v>89</v>
      </c>
      <c r="AW606" s="16" t="s">
        <v>35</v>
      </c>
      <c r="AX606" s="16" t="s">
        <v>74</v>
      </c>
      <c r="AY606" s="277" t="s">
        <v>216</v>
      </c>
    </row>
    <row r="607" s="14" customFormat="1">
      <c r="A607" s="14"/>
      <c r="B607" s="235"/>
      <c r="C607" s="236"/>
      <c r="D607" s="225" t="s">
        <v>226</v>
      </c>
      <c r="E607" s="237" t="s">
        <v>19</v>
      </c>
      <c r="F607" s="238" t="s">
        <v>552</v>
      </c>
      <c r="G607" s="236"/>
      <c r="H607" s="237" t="s">
        <v>19</v>
      </c>
      <c r="I607" s="239"/>
      <c r="J607" s="236"/>
      <c r="K607" s="236"/>
      <c r="L607" s="240"/>
      <c r="M607" s="241"/>
      <c r="N607" s="242"/>
      <c r="O607" s="242"/>
      <c r="P607" s="242"/>
      <c r="Q607" s="242"/>
      <c r="R607" s="242"/>
      <c r="S607" s="242"/>
      <c r="T607" s="243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44" t="s">
        <v>226</v>
      </c>
      <c r="AU607" s="244" t="s">
        <v>89</v>
      </c>
      <c r="AV607" s="14" t="s">
        <v>82</v>
      </c>
      <c r="AW607" s="14" t="s">
        <v>35</v>
      </c>
      <c r="AX607" s="14" t="s">
        <v>74</v>
      </c>
      <c r="AY607" s="244" t="s">
        <v>216</v>
      </c>
    </row>
    <row r="608" s="13" customFormat="1">
      <c r="A608" s="13"/>
      <c r="B608" s="223"/>
      <c r="C608" s="224"/>
      <c r="D608" s="225" t="s">
        <v>226</v>
      </c>
      <c r="E608" s="226" t="s">
        <v>19</v>
      </c>
      <c r="F608" s="227" t="s">
        <v>796</v>
      </c>
      <c r="G608" s="224"/>
      <c r="H608" s="228">
        <v>2.1600000000000001</v>
      </c>
      <c r="I608" s="229"/>
      <c r="J608" s="224"/>
      <c r="K608" s="224"/>
      <c r="L608" s="230"/>
      <c r="M608" s="231"/>
      <c r="N608" s="232"/>
      <c r="O608" s="232"/>
      <c r="P608" s="232"/>
      <c r="Q608" s="232"/>
      <c r="R608" s="232"/>
      <c r="S608" s="232"/>
      <c r="T608" s="23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4" t="s">
        <v>226</v>
      </c>
      <c r="AU608" s="234" t="s">
        <v>89</v>
      </c>
      <c r="AV608" s="13" t="s">
        <v>84</v>
      </c>
      <c r="AW608" s="13" t="s">
        <v>35</v>
      </c>
      <c r="AX608" s="13" t="s">
        <v>74</v>
      </c>
      <c r="AY608" s="234" t="s">
        <v>216</v>
      </c>
    </row>
    <row r="609" s="13" customFormat="1">
      <c r="A609" s="13"/>
      <c r="B609" s="223"/>
      <c r="C609" s="224"/>
      <c r="D609" s="225" t="s">
        <v>226</v>
      </c>
      <c r="E609" s="226" t="s">
        <v>19</v>
      </c>
      <c r="F609" s="227" t="s">
        <v>797</v>
      </c>
      <c r="G609" s="224"/>
      <c r="H609" s="228">
        <v>1.8</v>
      </c>
      <c r="I609" s="229"/>
      <c r="J609" s="224"/>
      <c r="K609" s="224"/>
      <c r="L609" s="230"/>
      <c r="M609" s="231"/>
      <c r="N609" s="232"/>
      <c r="O609" s="232"/>
      <c r="P609" s="232"/>
      <c r="Q609" s="232"/>
      <c r="R609" s="232"/>
      <c r="S609" s="232"/>
      <c r="T609" s="23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4" t="s">
        <v>226</v>
      </c>
      <c r="AU609" s="234" t="s">
        <v>89</v>
      </c>
      <c r="AV609" s="13" t="s">
        <v>84</v>
      </c>
      <c r="AW609" s="13" t="s">
        <v>35</v>
      </c>
      <c r="AX609" s="13" t="s">
        <v>74</v>
      </c>
      <c r="AY609" s="234" t="s">
        <v>216</v>
      </c>
    </row>
    <row r="610" s="13" customFormat="1">
      <c r="A610" s="13"/>
      <c r="B610" s="223"/>
      <c r="C610" s="224"/>
      <c r="D610" s="225" t="s">
        <v>226</v>
      </c>
      <c r="E610" s="226" t="s">
        <v>19</v>
      </c>
      <c r="F610" s="227" t="s">
        <v>798</v>
      </c>
      <c r="G610" s="224"/>
      <c r="H610" s="228">
        <v>3.6000000000000001</v>
      </c>
      <c r="I610" s="229"/>
      <c r="J610" s="224"/>
      <c r="K610" s="224"/>
      <c r="L610" s="230"/>
      <c r="M610" s="231"/>
      <c r="N610" s="232"/>
      <c r="O610" s="232"/>
      <c r="P610" s="232"/>
      <c r="Q610" s="232"/>
      <c r="R610" s="232"/>
      <c r="S610" s="232"/>
      <c r="T610" s="23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34" t="s">
        <v>226</v>
      </c>
      <c r="AU610" s="234" t="s">
        <v>89</v>
      </c>
      <c r="AV610" s="13" t="s">
        <v>84</v>
      </c>
      <c r="AW610" s="13" t="s">
        <v>35</v>
      </c>
      <c r="AX610" s="13" t="s">
        <v>74</v>
      </c>
      <c r="AY610" s="234" t="s">
        <v>216</v>
      </c>
    </row>
    <row r="611" s="13" customFormat="1">
      <c r="A611" s="13"/>
      <c r="B611" s="223"/>
      <c r="C611" s="224"/>
      <c r="D611" s="225" t="s">
        <v>226</v>
      </c>
      <c r="E611" s="226" t="s">
        <v>19</v>
      </c>
      <c r="F611" s="227" t="s">
        <v>799</v>
      </c>
      <c r="G611" s="224"/>
      <c r="H611" s="228">
        <v>5.1600000000000001</v>
      </c>
      <c r="I611" s="229"/>
      <c r="J611" s="224"/>
      <c r="K611" s="224"/>
      <c r="L611" s="230"/>
      <c r="M611" s="231"/>
      <c r="N611" s="232"/>
      <c r="O611" s="232"/>
      <c r="P611" s="232"/>
      <c r="Q611" s="232"/>
      <c r="R611" s="232"/>
      <c r="S611" s="232"/>
      <c r="T611" s="23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4" t="s">
        <v>226</v>
      </c>
      <c r="AU611" s="234" t="s">
        <v>89</v>
      </c>
      <c r="AV611" s="13" t="s">
        <v>84</v>
      </c>
      <c r="AW611" s="13" t="s">
        <v>35</v>
      </c>
      <c r="AX611" s="13" t="s">
        <v>74</v>
      </c>
      <c r="AY611" s="234" t="s">
        <v>216</v>
      </c>
    </row>
    <row r="612" s="13" customFormat="1">
      <c r="A612" s="13"/>
      <c r="B612" s="223"/>
      <c r="C612" s="224"/>
      <c r="D612" s="225" t="s">
        <v>226</v>
      </c>
      <c r="E612" s="226" t="s">
        <v>19</v>
      </c>
      <c r="F612" s="227" t="s">
        <v>800</v>
      </c>
      <c r="G612" s="224"/>
      <c r="H612" s="228">
        <v>6.1879999999999997</v>
      </c>
      <c r="I612" s="229"/>
      <c r="J612" s="224"/>
      <c r="K612" s="224"/>
      <c r="L612" s="230"/>
      <c r="M612" s="231"/>
      <c r="N612" s="232"/>
      <c r="O612" s="232"/>
      <c r="P612" s="232"/>
      <c r="Q612" s="232"/>
      <c r="R612" s="232"/>
      <c r="S612" s="232"/>
      <c r="T612" s="23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4" t="s">
        <v>226</v>
      </c>
      <c r="AU612" s="234" t="s">
        <v>89</v>
      </c>
      <c r="AV612" s="13" t="s">
        <v>84</v>
      </c>
      <c r="AW612" s="13" t="s">
        <v>35</v>
      </c>
      <c r="AX612" s="13" t="s">
        <v>74</v>
      </c>
      <c r="AY612" s="234" t="s">
        <v>216</v>
      </c>
    </row>
    <row r="613" s="16" customFormat="1">
      <c r="A613" s="16"/>
      <c r="B613" s="267"/>
      <c r="C613" s="268"/>
      <c r="D613" s="225" t="s">
        <v>226</v>
      </c>
      <c r="E613" s="269" t="s">
        <v>19</v>
      </c>
      <c r="F613" s="270" t="s">
        <v>563</v>
      </c>
      <c r="G613" s="268"/>
      <c r="H613" s="271">
        <v>18.908000000000001</v>
      </c>
      <c r="I613" s="272"/>
      <c r="J613" s="268"/>
      <c r="K613" s="268"/>
      <c r="L613" s="273"/>
      <c r="M613" s="274"/>
      <c r="N613" s="275"/>
      <c r="O613" s="275"/>
      <c r="P613" s="275"/>
      <c r="Q613" s="275"/>
      <c r="R613" s="275"/>
      <c r="S613" s="275"/>
      <c r="T613" s="27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T613" s="277" t="s">
        <v>226</v>
      </c>
      <c r="AU613" s="277" t="s">
        <v>89</v>
      </c>
      <c r="AV613" s="16" t="s">
        <v>89</v>
      </c>
      <c r="AW613" s="16" t="s">
        <v>35</v>
      </c>
      <c r="AX613" s="16" t="s">
        <v>74</v>
      </c>
      <c r="AY613" s="277" t="s">
        <v>216</v>
      </c>
    </row>
    <row r="614" s="14" customFormat="1">
      <c r="A614" s="14"/>
      <c r="B614" s="235"/>
      <c r="C614" s="236"/>
      <c r="D614" s="225" t="s">
        <v>226</v>
      </c>
      <c r="E614" s="237" t="s">
        <v>19</v>
      </c>
      <c r="F614" s="238" t="s">
        <v>554</v>
      </c>
      <c r="G614" s="236"/>
      <c r="H614" s="237" t="s">
        <v>19</v>
      </c>
      <c r="I614" s="239"/>
      <c r="J614" s="236"/>
      <c r="K614" s="236"/>
      <c r="L614" s="240"/>
      <c r="M614" s="241"/>
      <c r="N614" s="242"/>
      <c r="O614" s="242"/>
      <c r="P614" s="242"/>
      <c r="Q614" s="242"/>
      <c r="R614" s="242"/>
      <c r="S614" s="242"/>
      <c r="T614" s="243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44" t="s">
        <v>226</v>
      </c>
      <c r="AU614" s="244" t="s">
        <v>89</v>
      </c>
      <c r="AV614" s="14" t="s">
        <v>82</v>
      </c>
      <c r="AW614" s="14" t="s">
        <v>35</v>
      </c>
      <c r="AX614" s="14" t="s">
        <v>74</v>
      </c>
      <c r="AY614" s="244" t="s">
        <v>216</v>
      </c>
    </row>
    <row r="615" s="13" customFormat="1">
      <c r="A615" s="13"/>
      <c r="B615" s="223"/>
      <c r="C615" s="224"/>
      <c r="D615" s="225" t="s">
        <v>226</v>
      </c>
      <c r="E615" s="226" t="s">
        <v>19</v>
      </c>
      <c r="F615" s="227" t="s">
        <v>801</v>
      </c>
      <c r="G615" s="224"/>
      <c r="H615" s="228">
        <v>22.050000000000001</v>
      </c>
      <c r="I615" s="229"/>
      <c r="J615" s="224"/>
      <c r="K615" s="224"/>
      <c r="L615" s="230"/>
      <c r="M615" s="231"/>
      <c r="N615" s="232"/>
      <c r="O615" s="232"/>
      <c r="P615" s="232"/>
      <c r="Q615" s="232"/>
      <c r="R615" s="232"/>
      <c r="S615" s="232"/>
      <c r="T615" s="23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4" t="s">
        <v>226</v>
      </c>
      <c r="AU615" s="234" t="s">
        <v>89</v>
      </c>
      <c r="AV615" s="13" t="s">
        <v>84</v>
      </c>
      <c r="AW615" s="13" t="s">
        <v>35</v>
      </c>
      <c r="AX615" s="13" t="s">
        <v>74</v>
      </c>
      <c r="AY615" s="234" t="s">
        <v>216</v>
      </c>
    </row>
    <row r="616" s="13" customFormat="1">
      <c r="A616" s="13"/>
      <c r="B616" s="223"/>
      <c r="C616" s="224"/>
      <c r="D616" s="225" t="s">
        <v>226</v>
      </c>
      <c r="E616" s="226" t="s">
        <v>19</v>
      </c>
      <c r="F616" s="227" t="s">
        <v>802</v>
      </c>
      <c r="G616" s="224"/>
      <c r="H616" s="228">
        <v>27.195</v>
      </c>
      <c r="I616" s="229"/>
      <c r="J616" s="224"/>
      <c r="K616" s="224"/>
      <c r="L616" s="230"/>
      <c r="M616" s="231"/>
      <c r="N616" s="232"/>
      <c r="O616" s="232"/>
      <c r="P616" s="232"/>
      <c r="Q616" s="232"/>
      <c r="R616" s="232"/>
      <c r="S616" s="232"/>
      <c r="T616" s="23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4" t="s">
        <v>226</v>
      </c>
      <c r="AU616" s="234" t="s">
        <v>89</v>
      </c>
      <c r="AV616" s="13" t="s">
        <v>84</v>
      </c>
      <c r="AW616" s="13" t="s">
        <v>35</v>
      </c>
      <c r="AX616" s="13" t="s">
        <v>74</v>
      </c>
      <c r="AY616" s="234" t="s">
        <v>216</v>
      </c>
    </row>
    <row r="617" s="13" customFormat="1">
      <c r="A617" s="13"/>
      <c r="B617" s="223"/>
      <c r="C617" s="224"/>
      <c r="D617" s="225" t="s">
        <v>226</v>
      </c>
      <c r="E617" s="226" t="s">
        <v>19</v>
      </c>
      <c r="F617" s="227" t="s">
        <v>802</v>
      </c>
      <c r="G617" s="224"/>
      <c r="H617" s="228">
        <v>27.195</v>
      </c>
      <c r="I617" s="229"/>
      <c r="J617" s="224"/>
      <c r="K617" s="224"/>
      <c r="L617" s="230"/>
      <c r="M617" s="231"/>
      <c r="N617" s="232"/>
      <c r="O617" s="232"/>
      <c r="P617" s="232"/>
      <c r="Q617" s="232"/>
      <c r="R617" s="232"/>
      <c r="S617" s="232"/>
      <c r="T617" s="23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4" t="s">
        <v>226</v>
      </c>
      <c r="AU617" s="234" t="s">
        <v>89</v>
      </c>
      <c r="AV617" s="13" t="s">
        <v>84</v>
      </c>
      <c r="AW617" s="13" t="s">
        <v>35</v>
      </c>
      <c r="AX617" s="13" t="s">
        <v>74</v>
      </c>
      <c r="AY617" s="234" t="s">
        <v>216</v>
      </c>
    </row>
    <row r="618" s="16" customFormat="1">
      <c r="A618" s="16"/>
      <c r="B618" s="267"/>
      <c r="C618" s="268"/>
      <c r="D618" s="225" t="s">
        <v>226</v>
      </c>
      <c r="E618" s="269" t="s">
        <v>19</v>
      </c>
      <c r="F618" s="270" t="s">
        <v>563</v>
      </c>
      <c r="G618" s="268"/>
      <c r="H618" s="271">
        <v>76.439999999999998</v>
      </c>
      <c r="I618" s="272"/>
      <c r="J618" s="268"/>
      <c r="K618" s="268"/>
      <c r="L618" s="273"/>
      <c r="M618" s="274"/>
      <c r="N618" s="275"/>
      <c r="O618" s="275"/>
      <c r="P618" s="275"/>
      <c r="Q618" s="275"/>
      <c r="R618" s="275"/>
      <c r="S618" s="275"/>
      <c r="T618" s="27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T618" s="277" t="s">
        <v>226</v>
      </c>
      <c r="AU618" s="277" t="s">
        <v>89</v>
      </c>
      <c r="AV618" s="16" t="s">
        <v>89</v>
      </c>
      <c r="AW618" s="16" t="s">
        <v>35</v>
      </c>
      <c r="AX618" s="16" t="s">
        <v>74</v>
      </c>
      <c r="AY618" s="277" t="s">
        <v>216</v>
      </c>
    </row>
    <row r="619" s="14" customFormat="1">
      <c r="A619" s="14"/>
      <c r="B619" s="235"/>
      <c r="C619" s="236"/>
      <c r="D619" s="225" t="s">
        <v>226</v>
      </c>
      <c r="E619" s="237" t="s">
        <v>19</v>
      </c>
      <c r="F619" s="238" t="s">
        <v>556</v>
      </c>
      <c r="G619" s="236"/>
      <c r="H619" s="237" t="s">
        <v>19</v>
      </c>
      <c r="I619" s="239"/>
      <c r="J619" s="236"/>
      <c r="K619" s="236"/>
      <c r="L619" s="240"/>
      <c r="M619" s="241"/>
      <c r="N619" s="242"/>
      <c r="O619" s="242"/>
      <c r="P619" s="242"/>
      <c r="Q619" s="242"/>
      <c r="R619" s="242"/>
      <c r="S619" s="242"/>
      <c r="T619" s="243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44" t="s">
        <v>226</v>
      </c>
      <c r="AU619" s="244" t="s">
        <v>89</v>
      </c>
      <c r="AV619" s="14" t="s">
        <v>82</v>
      </c>
      <c r="AW619" s="14" t="s">
        <v>35</v>
      </c>
      <c r="AX619" s="14" t="s">
        <v>74</v>
      </c>
      <c r="AY619" s="244" t="s">
        <v>216</v>
      </c>
    </row>
    <row r="620" s="13" customFormat="1">
      <c r="A620" s="13"/>
      <c r="B620" s="223"/>
      <c r="C620" s="224"/>
      <c r="D620" s="225" t="s">
        <v>226</v>
      </c>
      <c r="E620" s="226" t="s">
        <v>19</v>
      </c>
      <c r="F620" s="227" t="s">
        <v>803</v>
      </c>
      <c r="G620" s="224"/>
      <c r="H620" s="228">
        <v>3.9649999999999999</v>
      </c>
      <c r="I620" s="229"/>
      <c r="J620" s="224"/>
      <c r="K620" s="224"/>
      <c r="L620" s="230"/>
      <c r="M620" s="231"/>
      <c r="N620" s="232"/>
      <c r="O620" s="232"/>
      <c r="P620" s="232"/>
      <c r="Q620" s="232"/>
      <c r="R620" s="232"/>
      <c r="S620" s="232"/>
      <c r="T620" s="23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4" t="s">
        <v>226</v>
      </c>
      <c r="AU620" s="234" t="s">
        <v>89</v>
      </c>
      <c r="AV620" s="13" t="s">
        <v>84</v>
      </c>
      <c r="AW620" s="13" t="s">
        <v>35</v>
      </c>
      <c r="AX620" s="13" t="s">
        <v>74</v>
      </c>
      <c r="AY620" s="234" t="s">
        <v>216</v>
      </c>
    </row>
    <row r="621" s="13" customFormat="1">
      <c r="A621" s="13"/>
      <c r="B621" s="223"/>
      <c r="C621" s="224"/>
      <c r="D621" s="225" t="s">
        <v>226</v>
      </c>
      <c r="E621" s="226" t="s">
        <v>19</v>
      </c>
      <c r="F621" s="227" t="s">
        <v>804</v>
      </c>
      <c r="G621" s="224"/>
      <c r="H621" s="228">
        <v>6.2350000000000003</v>
      </c>
      <c r="I621" s="229"/>
      <c r="J621" s="224"/>
      <c r="K621" s="224"/>
      <c r="L621" s="230"/>
      <c r="M621" s="231"/>
      <c r="N621" s="232"/>
      <c r="O621" s="232"/>
      <c r="P621" s="232"/>
      <c r="Q621" s="232"/>
      <c r="R621" s="232"/>
      <c r="S621" s="232"/>
      <c r="T621" s="23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4" t="s">
        <v>226</v>
      </c>
      <c r="AU621" s="234" t="s">
        <v>89</v>
      </c>
      <c r="AV621" s="13" t="s">
        <v>84</v>
      </c>
      <c r="AW621" s="13" t="s">
        <v>35</v>
      </c>
      <c r="AX621" s="13" t="s">
        <v>74</v>
      </c>
      <c r="AY621" s="234" t="s">
        <v>216</v>
      </c>
    </row>
    <row r="622" s="13" customFormat="1">
      <c r="A622" s="13"/>
      <c r="B622" s="223"/>
      <c r="C622" s="224"/>
      <c r="D622" s="225" t="s">
        <v>226</v>
      </c>
      <c r="E622" s="226" t="s">
        <v>19</v>
      </c>
      <c r="F622" s="227" t="s">
        <v>805</v>
      </c>
      <c r="G622" s="224"/>
      <c r="H622" s="228">
        <v>7.875</v>
      </c>
      <c r="I622" s="229"/>
      <c r="J622" s="224"/>
      <c r="K622" s="224"/>
      <c r="L622" s="230"/>
      <c r="M622" s="231"/>
      <c r="N622" s="232"/>
      <c r="O622" s="232"/>
      <c r="P622" s="232"/>
      <c r="Q622" s="232"/>
      <c r="R622" s="232"/>
      <c r="S622" s="232"/>
      <c r="T622" s="23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34" t="s">
        <v>226</v>
      </c>
      <c r="AU622" s="234" t="s">
        <v>89</v>
      </c>
      <c r="AV622" s="13" t="s">
        <v>84</v>
      </c>
      <c r="AW622" s="13" t="s">
        <v>35</v>
      </c>
      <c r="AX622" s="13" t="s">
        <v>74</v>
      </c>
      <c r="AY622" s="234" t="s">
        <v>216</v>
      </c>
    </row>
    <row r="623" s="13" customFormat="1">
      <c r="A623" s="13"/>
      <c r="B623" s="223"/>
      <c r="C623" s="224"/>
      <c r="D623" s="225" t="s">
        <v>226</v>
      </c>
      <c r="E623" s="226" t="s">
        <v>19</v>
      </c>
      <c r="F623" s="227" t="s">
        <v>806</v>
      </c>
      <c r="G623" s="224"/>
      <c r="H623" s="228">
        <v>9.3529999999999998</v>
      </c>
      <c r="I623" s="229"/>
      <c r="J623" s="224"/>
      <c r="K623" s="224"/>
      <c r="L623" s="230"/>
      <c r="M623" s="231"/>
      <c r="N623" s="232"/>
      <c r="O623" s="232"/>
      <c r="P623" s="232"/>
      <c r="Q623" s="232"/>
      <c r="R623" s="232"/>
      <c r="S623" s="232"/>
      <c r="T623" s="23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34" t="s">
        <v>226</v>
      </c>
      <c r="AU623" s="234" t="s">
        <v>89</v>
      </c>
      <c r="AV623" s="13" t="s">
        <v>84</v>
      </c>
      <c r="AW623" s="13" t="s">
        <v>35</v>
      </c>
      <c r="AX623" s="13" t="s">
        <v>74</v>
      </c>
      <c r="AY623" s="234" t="s">
        <v>216</v>
      </c>
    </row>
    <row r="624" s="16" customFormat="1">
      <c r="A624" s="16"/>
      <c r="B624" s="267"/>
      <c r="C624" s="268"/>
      <c r="D624" s="225" t="s">
        <v>226</v>
      </c>
      <c r="E624" s="269" t="s">
        <v>19</v>
      </c>
      <c r="F624" s="270" t="s">
        <v>563</v>
      </c>
      <c r="G624" s="268"/>
      <c r="H624" s="271">
        <v>27.428000000000001</v>
      </c>
      <c r="I624" s="272"/>
      <c r="J624" s="268"/>
      <c r="K624" s="268"/>
      <c r="L624" s="273"/>
      <c r="M624" s="274"/>
      <c r="N624" s="275"/>
      <c r="O624" s="275"/>
      <c r="P624" s="275"/>
      <c r="Q624" s="275"/>
      <c r="R624" s="275"/>
      <c r="S624" s="275"/>
      <c r="T624" s="27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T624" s="277" t="s">
        <v>226</v>
      </c>
      <c r="AU624" s="277" t="s">
        <v>89</v>
      </c>
      <c r="AV624" s="16" t="s">
        <v>89</v>
      </c>
      <c r="AW624" s="16" t="s">
        <v>35</v>
      </c>
      <c r="AX624" s="16" t="s">
        <v>74</v>
      </c>
      <c r="AY624" s="277" t="s">
        <v>216</v>
      </c>
    </row>
    <row r="625" s="13" customFormat="1">
      <c r="A625" s="13"/>
      <c r="B625" s="223"/>
      <c r="C625" s="224"/>
      <c r="D625" s="225" t="s">
        <v>226</v>
      </c>
      <c r="E625" s="226" t="s">
        <v>19</v>
      </c>
      <c r="F625" s="227" t="s">
        <v>660</v>
      </c>
      <c r="G625" s="224"/>
      <c r="H625" s="228">
        <v>0</v>
      </c>
      <c r="I625" s="229"/>
      <c r="J625" s="224"/>
      <c r="K625" s="224"/>
      <c r="L625" s="230"/>
      <c r="M625" s="231"/>
      <c r="N625" s="232"/>
      <c r="O625" s="232"/>
      <c r="P625" s="232"/>
      <c r="Q625" s="232"/>
      <c r="R625" s="232"/>
      <c r="S625" s="232"/>
      <c r="T625" s="23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34" t="s">
        <v>226</v>
      </c>
      <c r="AU625" s="234" t="s">
        <v>89</v>
      </c>
      <c r="AV625" s="13" t="s">
        <v>84</v>
      </c>
      <c r="AW625" s="13" t="s">
        <v>35</v>
      </c>
      <c r="AX625" s="13" t="s">
        <v>74</v>
      </c>
      <c r="AY625" s="234" t="s">
        <v>216</v>
      </c>
    </row>
    <row r="626" s="14" customFormat="1">
      <c r="A626" s="14"/>
      <c r="B626" s="235"/>
      <c r="C626" s="236"/>
      <c r="D626" s="225" t="s">
        <v>226</v>
      </c>
      <c r="E626" s="237" t="s">
        <v>19</v>
      </c>
      <c r="F626" s="238" t="s">
        <v>558</v>
      </c>
      <c r="G626" s="236"/>
      <c r="H626" s="237" t="s">
        <v>19</v>
      </c>
      <c r="I626" s="239"/>
      <c r="J626" s="236"/>
      <c r="K626" s="236"/>
      <c r="L626" s="240"/>
      <c r="M626" s="241"/>
      <c r="N626" s="242"/>
      <c r="O626" s="242"/>
      <c r="P626" s="242"/>
      <c r="Q626" s="242"/>
      <c r="R626" s="242"/>
      <c r="S626" s="242"/>
      <c r="T626" s="243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44" t="s">
        <v>226</v>
      </c>
      <c r="AU626" s="244" t="s">
        <v>89</v>
      </c>
      <c r="AV626" s="14" t="s">
        <v>82</v>
      </c>
      <c r="AW626" s="14" t="s">
        <v>35</v>
      </c>
      <c r="AX626" s="14" t="s">
        <v>74</v>
      </c>
      <c r="AY626" s="244" t="s">
        <v>216</v>
      </c>
    </row>
    <row r="627" s="13" customFormat="1">
      <c r="A627" s="13"/>
      <c r="B627" s="223"/>
      <c r="C627" s="224"/>
      <c r="D627" s="225" t="s">
        <v>226</v>
      </c>
      <c r="E627" s="226" t="s">
        <v>19</v>
      </c>
      <c r="F627" s="227" t="s">
        <v>807</v>
      </c>
      <c r="G627" s="224"/>
      <c r="H627" s="228">
        <v>32.759999999999998</v>
      </c>
      <c r="I627" s="229"/>
      <c r="J627" s="224"/>
      <c r="K627" s="224"/>
      <c r="L627" s="230"/>
      <c r="M627" s="231"/>
      <c r="N627" s="232"/>
      <c r="O627" s="232"/>
      <c r="P627" s="232"/>
      <c r="Q627" s="232"/>
      <c r="R627" s="232"/>
      <c r="S627" s="232"/>
      <c r="T627" s="23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4" t="s">
        <v>226</v>
      </c>
      <c r="AU627" s="234" t="s">
        <v>89</v>
      </c>
      <c r="AV627" s="13" t="s">
        <v>84</v>
      </c>
      <c r="AW627" s="13" t="s">
        <v>35</v>
      </c>
      <c r="AX627" s="13" t="s">
        <v>74</v>
      </c>
      <c r="AY627" s="234" t="s">
        <v>216</v>
      </c>
    </row>
    <row r="628" s="16" customFormat="1">
      <c r="A628" s="16"/>
      <c r="B628" s="267"/>
      <c r="C628" s="268"/>
      <c r="D628" s="225" t="s">
        <v>226</v>
      </c>
      <c r="E628" s="269" t="s">
        <v>19</v>
      </c>
      <c r="F628" s="270" t="s">
        <v>563</v>
      </c>
      <c r="G628" s="268"/>
      <c r="H628" s="271">
        <v>32.759999999999998</v>
      </c>
      <c r="I628" s="272"/>
      <c r="J628" s="268"/>
      <c r="K628" s="268"/>
      <c r="L628" s="273"/>
      <c r="M628" s="274"/>
      <c r="N628" s="275"/>
      <c r="O628" s="275"/>
      <c r="P628" s="275"/>
      <c r="Q628" s="275"/>
      <c r="R628" s="275"/>
      <c r="S628" s="275"/>
      <c r="T628" s="27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T628" s="277" t="s">
        <v>226</v>
      </c>
      <c r="AU628" s="277" t="s">
        <v>89</v>
      </c>
      <c r="AV628" s="16" t="s">
        <v>89</v>
      </c>
      <c r="AW628" s="16" t="s">
        <v>35</v>
      </c>
      <c r="AX628" s="16" t="s">
        <v>74</v>
      </c>
      <c r="AY628" s="277" t="s">
        <v>216</v>
      </c>
    </row>
    <row r="629" s="14" customFormat="1">
      <c r="A629" s="14"/>
      <c r="B629" s="235"/>
      <c r="C629" s="236"/>
      <c r="D629" s="225" t="s">
        <v>226</v>
      </c>
      <c r="E629" s="237" t="s">
        <v>19</v>
      </c>
      <c r="F629" s="238" t="s">
        <v>662</v>
      </c>
      <c r="G629" s="236"/>
      <c r="H629" s="237" t="s">
        <v>19</v>
      </c>
      <c r="I629" s="239"/>
      <c r="J629" s="236"/>
      <c r="K629" s="236"/>
      <c r="L629" s="240"/>
      <c r="M629" s="241"/>
      <c r="N629" s="242"/>
      <c r="O629" s="242"/>
      <c r="P629" s="242"/>
      <c r="Q629" s="242"/>
      <c r="R629" s="242"/>
      <c r="S629" s="242"/>
      <c r="T629" s="243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44" t="s">
        <v>226</v>
      </c>
      <c r="AU629" s="244" t="s">
        <v>89</v>
      </c>
      <c r="AV629" s="14" t="s">
        <v>82</v>
      </c>
      <c r="AW629" s="14" t="s">
        <v>35</v>
      </c>
      <c r="AX629" s="14" t="s">
        <v>74</v>
      </c>
      <c r="AY629" s="244" t="s">
        <v>216</v>
      </c>
    </row>
    <row r="630" s="13" customFormat="1">
      <c r="A630" s="13"/>
      <c r="B630" s="223"/>
      <c r="C630" s="224"/>
      <c r="D630" s="225" t="s">
        <v>226</v>
      </c>
      <c r="E630" s="226" t="s">
        <v>19</v>
      </c>
      <c r="F630" s="227" t="s">
        <v>808</v>
      </c>
      <c r="G630" s="224"/>
      <c r="H630" s="228">
        <v>9.5199999999999996</v>
      </c>
      <c r="I630" s="229"/>
      <c r="J630" s="224"/>
      <c r="K630" s="224"/>
      <c r="L630" s="230"/>
      <c r="M630" s="231"/>
      <c r="N630" s="232"/>
      <c r="O630" s="232"/>
      <c r="P630" s="232"/>
      <c r="Q630" s="232"/>
      <c r="R630" s="232"/>
      <c r="S630" s="232"/>
      <c r="T630" s="23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34" t="s">
        <v>226</v>
      </c>
      <c r="AU630" s="234" t="s">
        <v>89</v>
      </c>
      <c r="AV630" s="13" t="s">
        <v>84</v>
      </c>
      <c r="AW630" s="13" t="s">
        <v>35</v>
      </c>
      <c r="AX630" s="13" t="s">
        <v>74</v>
      </c>
      <c r="AY630" s="234" t="s">
        <v>216</v>
      </c>
    </row>
    <row r="631" s="13" customFormat="1">
      <c r="A631" s="13"/>
      <c r="B631" s="223"/>
      <c r="C631" s="224"/>
      <c r="D631" s="225" t="s">
        <v>226</v>
      </c>
      <c r="E631" s="226" t="s">
        <v>19</v>
      </c>
      <c r="F631" s="227" t="s">
        <v>809</v>
      </c>
      <c r="G631" s="224"/>
      <c r="H631" s="228">
        <v>5.5579999999999998</v>
      </c>
      <c r="I631" s="229"/>
      <c r="J631" s="224"/>
      <c r="K631" s="224"/>
      <c r="L631" s="230"/>
      <c r="M631" s="231"/>
      <c r="N631" s="232"/>
      <c r="O631" s="232"/>
      <c r="P631" s="232"/>
      <c r="Q631" s="232"/>
      <c r="R631" s="232"/>
      <c r="S631" s="232"/>
      <c r="T631" s="23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34" t="s">
        <v>226</v>
      </c>
      <c r="AU631" s="234" t="s">
        <v>89</v>
      </c>
      <c r="AV631" s="13" t="s">
        <v>84</v>
      </c>
      <c r="AW631" s="13" t="s">
        <v>35</v>
      </c>
      <c r="AX631" s="13" t="s">
        <v>74</v>
      </c>
      <c r="AY631" s="234" t="s">
        <v>216</v>
      </c>
    </row>
    <row r="632" s="13" customFormat="1">
      <c r="A632" s="13"/>
      <c r="B632" s="223"/>
      <c r="C632" s="224"/>
      <c r="D632" s="225" t="s">
        <v>226</v>
      </c>
      <c r="E632" s="226" t="s">
        <v>19</v>
      </c>
      <c r="F632" s="227" t="s">
        <v>810</v>
      </c>
      <c r="G632" s="224"/>
      <c r="H632" s="228">
        <v>1.48</v>
      </c>
      <c r="I632" s="229"/>
      <c r="J632" s="224"/>
      <c r="K632" s="224"/>
      <c r="L632" s="230"/>
      <c r="M632" s="231"/>
      <c r="N632" s="232"/>
      <c r="O632" s="232"/>
      <c r="P632" s="232"/>
      <c r="Q632" s="232"/>
      <c r="R632" s="232"/>
      <c r="S632" s="232"/>
      <c r="T632" s="23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34" t="s">
        <v>226</v>
      </c>
      <c r="AU632" s="234" t="s">
        <v>89</v>
      </c>
      <c r="AV632" s="13" t="s">
        <v>84</v>
      </c>
      <c r="AW632" s="13" t="s">
        <v>35</v>
      </c>
      <c r="AX632" s="13" t="s">
        <v>74</v>
      </c>
      <c r="AY632" s="234" t="s">
        <v>216</v>
      </c>
    </row>
    <row r="633" s="13" customFormat="1">
      <c r="A633" s="13"/>
      <c r="B633" s="223"/>
      <c r="C633" s="224"/>
      <c r="D633" s="225" t="s">
        <v>226</v>
      </c>
      <c r="E633" s="226" t="s">
        <v>19</v>
      </c>
      <c r="F633" s="227" t="s">
        <v>811</v>
      </c>
      <c r="G633" s="224"/>
      <c r="H633" s="228">
        <v>1.95</v>
      </c>
      <c r="I633" s="229"/>
      <c r="J633" s="224"/>
      <c r="K633" s="224"/>
      <c r="L633" s="230"/>
      <c r="M633" s="231"/>
      <c r="N633" s="232"/>
      <c r="O633" s="232"/>
      <c r="P633" s="232"/>
      <c r="Q633" s="232"/>
      <c r="R633" s="232"/>
      <c r="S633" s="232"/>
      <c r="T633" s="23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34" t="s">
        <v>226</v>
      </c>
      <c r="AU633" s="234" t="s">
        <v>89</v>
      </c>
      <c r="AV633" s="13" t="s">
        <v>84</v>
      </c>
      <c r="AW633" s="13" t="s">
        <v>35</v>
      </c>
      <c r="AX633" s="13" t="s">
        <v>74</v>
      </c>
      <c r="AY633" s="234" t="s">
        <v>216</v>
      </c>
    </row>
    <row r="634" s="13" customFormat="1">
      <c r="A634" s="13"/>
      <c r="B634" s="223"/>
      <c r="C634" s="224"/>
      <c r="D634" s="225" t="s">
        <v>226</v>
      </c>
      <c r="E634" s="226" t="s">
        <v>19</v>
      </c>
      <c r="F634" s="227" t="s">
        <v>812</v>
      </c>
      <c r="G634" s="224"/>
      <c r="H634" s="228">
        <v>5.0700000000000003</v>
      </c>
      <c r="I634" s="229"/>
      <c r="J634" s="224"/>
      <c r="K634" s="224"/>
      <c r="L634" s="230"/>
      <c r="M634" s="231"/>
      <c r="N634" s="232"/>
      <c r="O634" s="232"/>
      <c r="P634" s="232"/>
      <c r="Q634" s="232"/>
      <c r="R634" s="232"/>
      <c r="S634" s="232"/>
      <c r="T634" s="23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34" t="s">
        <v>226</v>
      </c>
      <c r="AU634" s="234" t="s">
        <v>89</v>
      </c>
      <c r="AV634" s="13" t="s">
        <v>84</v>
      </c>
      <c r="AW634" s="13" t="s">
        <v>35</v>
      </c>
      <c r="AX634" s="13" t="s">
        <v>74</v>
      </c>
      <c r="AY634" s="234" t="s">
        <v>216</v>
      </c>
    </row>
    <row r="635" s="13" customFormat="1">
      <c r="A635" s="13"/>
      <c r="B635" s="223"/>
      <c r="C635" s="224"/>
      <c r="D635" s="225" t="s">
        <v>226</v>
      </c>
      <c r="E635" s="226" t="s">
        <v>19</v>
      </c>
      <c r="F635" s="227" t="s">
        <v>813</v>
      </c>
      <c r="G635" s="224"/>
      <c r="H635" s="228">
        <v>8.5500000000000007</v>
      </c>
      <c r="I635" s="229"/>
      <c r="J635" s="224"/>
      <c r="K635" s="224"/>
      <c r="L635" s="230"/>
      <c r="M635" s="231"/>
      <c r="N635" s="232"/>
      <c r="O635" s="232"/>
      <c r="P635" s="232"/>
      <c r="Q635" s="232"/>
      <c r="R635" s="232"/>
      <c r="S635" s="232"/>
      <c r="T635" s="23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34" t="s">
        <v>226</v>
      </c>
      <c r="AU635" s="234" t="s">
        <v>89</v>
      </c>
      <c r="AV635" s="13" t="s">
        <v>84</v>
      </c>
      <c r="AW635" s="13" t="s">
        <v>35</v>
      </c>
      <c r="AX635" s="13" t="s">
        <v>74</v>
      </c>
      <c r="AY635" s="234" t="s">
        <v>216</v>
      </c>
    </row>
    <row r="636" s="16" customFormat="1">
      <c r="A636" s="16"/>
      <c r="B636" s="267"/>
      <c r="C636" s="268"/>
      <c r="D636" s="225" t="s">
        <v>226</v>
      </c>
      <c r="E636" s="269" t="s">
        <v>19</v>
      </c>
      <c r="F636" s="270" t="s">
        <v>563</v>
      </c>
      <c r="G636" s="268"/>
      <c r="H636" s="271">
        <v>32.128</v>
      </c>
      <c r="I636" s="272"/>
      <c r="J636" s="268"/>
      <c r="K636" s="268"/>
      <c r="L636" s="273"/>
      <c r="M636" s="274"/>
      <c r="N636" s="275"/>
      <c r="O636" s="275"/>
      <c r="P636" s="275"/>
      <c r="Q636" s="275"/>
      <c r="R636" s="275"/>
      <c r="S636" s="275"/>
      <c r="T636" s="27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T636" s="277" t="s">
        <v>226</v>
      </c>
      <c r="AU636" s="277" t="s">
        <v>89</v>
      </c>
      <c r="AV636" s="16" t="s">
        <v>89</v>
      </c>
      <c r="AW636" s="16" t="s">
        <v>35</v>
      </c>
      <c r="AX636" s="16" t="s">
        <v>74</v>
      </c>
      <c r="AY636" s="277" t="s">
        <v>216</v>
      </c>
    </row>
    <row r="637" s="14" customFormat="1">
      <c r="A637" s="14"/>
      <c r="B637" s="235"/>
      <c r="C637" s="236"/>
      <c r="D637" s="225" t="s">
        <v>226</v>
      </c>
      <c r="E637" s="237" t="s">
        <v>19</v>
      </c>
      <c r="F637" s="238" t="s">
        <v>561</v>
      </c>
      <c r="G637" s="236"/>
      <c r="H637" s="237" t="s">
        <v>19</v>
      </c>
      <c r="I637" s="239"/>
      <c r="J637" s="236"/>
      <c r="K637" s="236"/>
      <c r="L637" s="240"/>
      <c r="M637" s="241"/>
      <c r="N637" s="242"/>
      <c r="O637" s="242"/>
      <c r="P637" s="242"/>
      <c r="Q637" s="242"/>
      <c r="R637" s="242"/>
      <c r="S637" s="242"/>
      <c r="T637" s="243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44" t="s">
        <v>226</v>
      </c>
      <c r="AU637" s="244" t="s">
        <v>89</v>
      </c>
      <c r="AV637" s="14" t="s">
        <v>82</v>
      </c>
      <c r="AW637" s="14" t="s">
        <v>35</v>
      </c>
      <c r="AX637" s="14" t="s">
        <v>74</v>
      </c>
      <c r="AY637" s="244" t="s">
        <v>216</v>
      </c>
    </row>
    <row r="638" s="13" customFormat="1">
      <c r="A638" s="13"/>
      <c r="B638" s="223"/>
      <c r="C638" s="224"/>
      <c r="D638" s="225" t="s">
        <v>226</v>
      </c>
      <c r="E638" s="226" t="s">
        <v>19</v>
      </c>
      <c r="F638" s="227" t="s">
        <v>814</v>
      </c>
      <c r="G638" s="224"/>
      <c r="H638" s="228">
        <v>25.649999999999999</v>
      </c>
      <c r="I638" s="229"/>
      <c r="J638" s="224"/>
      <c r="K638" s="224"/>
      <c r="L638" s="230"/>
      <c r="M638" s="231"/>
      <c r="N638" s="232"/>
      <c r="O638" s="232"/>
      <c r="P638" s="232"/>
      <c r="Q638" s="232"/>
      <c r="R638" s="232"/>
      <c r="S638" s="232"/>
      <c r="T638" s="23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4" t="s">
        <v>226</v>
      </c>
      <c r="AU638" s="234" t="s">
        <v>89</v>
      </c>
      <c r="AV638" s="13" t="s">
        <v>84</v>
      </c>
      <c r="AW638" s="13" t="s">
        <v>35</v>
      </c>
      <c r="AX638" s="13" t="s">
        <v>74</v>
      </c>
      <c r="AY638" s="234" t="s">
        <v>216</v>
      </c>
    </row>
    <row r="639" s="16" customFormat="1">
      <c r="A639" s="16"/>
      <c r="B639" s="267"/>
      <c r="C639" s="268"/>
      <c r="D639" s="225" t="s">
        <v>226</v>
      </c>
      <c r="E639" s="269" t="s">
        <v>19</v>
      </c>
      <c r="F639" s="270" t="s">
        <v>563</v>
      </c>
      <c r="G639" s="268"/>
      <c r="H639" s="271">
        <v>25.649999999999999</v>
      </c>
      <c r="I639" s="272"/>
      <c r="J639" s="268"/>
      <c r="K639" s="268"/>
      <c r="L639" s="273"/>
      <c r="M639" s="274"/>
      <c r="N639" s="275"/>
      <c r="O639" s="275"/>
      <c r="P639" s="275"/>
      <c r="Q639" s="275"/>
      <c r="R639" s="275"/>
      <c r="S639" s="275"/>
      <c r="T639" s="27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T639" s="277" t="s">
        <v>226</v>
      </c>
      <c r="AU639" s="277" t="s">
        <v>89</v>
      </c>
      <c r="AV639" s="16" t="s">
        <v>89</v>
      </c>
      <c r="AW639" s="16" t="s">
        <v>35</v>
      </c>
      <c r="AX639" s="16" t="s">
        <v>74</v>
      </c>
      <c r="AY639" s="277" t="s">
        <v>216</v>
      </c>
    </row>
    <row r="640" s="15" customFormat="1">
      <c r="A640" s="15"/>
      <c r="B640" s="256"/>
      <c r="C640" s="257"/>
      <c r="D640" s="225" t="s">
        <v>226</v>
      </c>
      <c r="E640" s="258" t="s">
        <v>19</v>
      </c>
      <c r="F640" s="259" t="s">
        <v>330</v>
      </c>
      <c r="G640" s="257"/>
      <c r="H640" s="260">
        <v>786.92899999999997</v>
      </c>
      <c r="I640" s="261"/>
      <c r="J640" s="257"/>
      <c r="K640" s="257"/>
      <c r="L640" s="262"/>
      <c r="M640" s="263"/>
      <c r="N640" s="264"/>
      <c r="O640" s="264"/>
      <c r="P640" s="264"/>
      <c r="Q640" s="264"/>
      <c r="R640" s="264"/>
      <c r="S640" s="264"/>
      <c r="T640" s="26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T640" s="266" t="s">
        <v>226</v>
      </c>
      <c r="AU640" s="266" t="s">
        <v>89</v>
      </c>
      <c r="AV640" s="15" t="s">
        <v>222</v>
      </c>
      <c r="AW640" s="15" t="s">
        <v>35</v>
      </c>
      <c r="AX640" s="15" t="s">
        <v>82</v>
      </c>
      <c r="AY640" s="266" t="s">
        <v>216</v>
      </c>
    </row>
    <row r="641" s="12" customFormat="1" ht="22.8" customHeight="1">
      <c r="A641" s="12"/>
      <c r="B641" s="189"/>
      <c r="C641" s="190"/>
      <c r="D641" s="191" t="s">
        <v>73</v>
      </c>
      <c r="E641" s="203" t="s">
        <v>670</v>
      </c>
      <c r="F641" s="203" t="s">
        <v>815</v>
      </c>
      <c r="G641" s="190"/>
      <c r="H641" s="190"/>
      <c r="I641" s="193"/>
      <c r="J641" s="204">
        <f>BK641</f>
        <v>0</v>
      </c>
      <c r="K641" s="190"/>
      <c r="L641" s="195"/>
      <c r="M641" s="196"/>
      <c r="N641" s="197"/>
      <c r="O641" s="197"/>
      <c r="P641" s="198">
        <f>SUM(P642:P647)</f>
        <v>0</v>
      </c>
      <c r="Q641" s="197"/>
      <c r="R641" s="198">
        <f>SUM(R642:R647)</f>
        <v>2.9691090000000004</v>
      </c>
      <c r="S641" s="197"/>
      <c r="T641" s="199">
        <f>SUM(T642:T647)</f>
        <v>0</v>
      </c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R641" s="200" t="s">
        <v>82</v>
      </c>
      <c r="AT641" s="201" t="s">
        <v>73</v>
      </c>
      <c r="AU641" s="201" t="s">
        <v>82</v>
      </c>
      <c r="AY641" s="200" t="s">
        <v>216</v>
      </c>
      <c r="BK641" s="202">
        <f>SUM(BK642:BK647)</f>
        <v>0</v>
      </c>
    </row>
    <row r="642" s="2" customFormat="1" ht="24.15" customHeight="1">
      <c r="A642" s="41"/>
      <c r="B642" s="42"/>
      <c r="C642" s="205" t="s">
        <v>816</v>
      </c>
      <c r="D642" s="205" t="s">
        <v>218</v>
      </c>
      <c r="E642" s="206" t="s">
        <v>817</v>
      </c>
      <c r="F642" s="207" t="s">
        <v>818</v>
      </c>
      <c r="G642" s="208" t="s">
        <v>87</v>
      </c>
      <c r="H642" s="209">
        <v>38.450000000000003</v>
      </c>
      <c r="I642" s="210"/>
      <c r="J642" s="211">
        <f>ROUND(I642*H642,2)</f>
        <v>0</v>
      </c>
      <c r="K642" s="207" t="s">
        <v>221</v>
      </c>
      <c r="L642" s="47"/>
      <c r="M642" s="212" t="s">
        <v>19</v>
      </c>
      <c r="N642" s="213" t="s">
        <v>45</v>
      </c>
      <c r="O642" s="87"/>
      <c r="P642" s="214">
        <f>O642*H642</f>
        <v>0</v>
      </c>
      <c r="Q642" s="214">
        <v>0.076999999999999999</v>
      </c>
      <c r="R642" s="214">
        <f>Q642*H642</f>
        <v>2.9606500000000002</v>
      </c>
      <c r="S642" s="214">
        <v>0</v>
      </c>
      <c r="T642" s="215">
        <f>S642*H642</f>
        <v>0</v>
      </c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R642" s="216" t="s">
        <v>222</v>
      </c>
      <c r="AT642" s="216" t="s">
        <v>218</v>
      </c>
      <c r="AU642" s="216" t="s">
        <v>84</v>
      </c>
      <c r="AY642" s="20" t="s">
        <v>216</v>
      </c>
      <c r="BE642" s="217">
        <f>IF(N642="základní",J642,0)</f>
        <v>0</v>
      </c>
      <c r="BF642" s="217">
        <f>IF(N642="snížená",J642,0)</f>
        <v>0</v>
      </c>
      <c r="BG642" s="217">
        <f>IF(N642="zákl. přenesená",J642,0)</f>
        <v>0</v>
      </c>
      <c r="BH642" s="217">
        <f>IF(N642="sníž. přenesená",J642,0)</f>
        <v>0</v>
      </c>
      <c r="BI642" s="217">
        <f>IF(N642="nulová",J642,0)</f>
        <v>0</v>
      </c>
      <c r="BJ642" s="20" t="s">
        <v>82</v>
      </c>
      <c r="BK642" s="217">
        <f>ROUND(I642*H642,2)</f>
        <v>0</v>
      </c>
      <c r="BL642" s="20" t="s">
        <v>222</v>
      </c>
      <c r="BM642" s="216" t="s">
        <v>819</v>
      </c>
    </row>
    <row r="643" s="2" customFormat="1">
      <c r="A643" s="41"/>
      <c r="B643" s="42"/>
      <c r="C643" s="43"/>
      <c r="D643" s="218" t="s">
        <v>224</v>
      </c>
      <c r="E643" s="43"/>
      <c r="F643" s="219" t="s">
        <v>820</v>
      </c>
      <c r="G643" s="43"/>
      <c r="H643" s="43"/>
      <c r="I643" s="220"/>
      <c r="J643" s="43"/>
      <c r="K643" s="43"/>
      <c r="L643" s="47"/>
      <c r="M643" s="221"/>
      <c r="N643" s="222"/>
      <c r="O643" s="87"/>
      <c r="P643" s="87"/>
      <c r="Q643" s="87"/>
      <c r="R643" s="87"/>
      <c r="S643" s="87"/>
      <c r="T643" s="88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T643" s="20" t="s">
        <v>224</v>
      </c>
      <c r="AU643" s="20" t="s">
        <v>84</v>
      </c>
    </row>
    <row r="644" s="13" customFormat="1">
      <c r="A644" s="13"/>
      <c r="B644" s="223"/>
      <c r="C644" s="224"/>
      <c r="D644" s="225" t="s">
        <v>226</v>
      </c>
      <c r="E644" s="226" t="s">
        <v>19</v>
      </c>
      <c r="F644" s="227" t="s">
        <v>133</v>
      </c>
      <c r="G644" s="224"/>
      <c r="H644" s="228">
        <v>38.450000000000003</v>
      </c>
      <c r="I644" s="229"/>
      <c r="J644" s="224"/>
      <c r="K644" s="224"/>
      <c r="L644" s="230"/>
      <c r="M644" s="231"/>
      <c r="N644" s="232"/>
      <c r="O644" s="232"/>
      <c r="P644" s="232"/>
      <c r="Q644" s="232"/>
      <c r="R644" s="232"/>
      <c r="S644" s="232"/>
      <c r="T644" s="23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4" t="s">
        <v>226</v>
      </c>
      <c r="AU644" s="234" t="s">
        <v>84</v>
      </c>
      <c r="AV644" s="13" t="s">
        <v>84</v>
      </c>
      <c r="AW644" s="13" t="s">
        <v>35</v>
      </c>
      <c r="AX644" s="13" t="s">
        <v>82</v>
      </c>
      <c r="AY644" s="234" t="s">
        <v>216</v>
      </c>
    </row>
    <row r="645" s="2" customFormat="1" ht="33" customHeight="1">
      <c r="A645" s="41"/>
      <c r="B645" s="42"/>
      <c r="C645" s="205" t="s">
        <v>821</v>
      </c>
      <c r="D645" s="205" t="s">
        <v>218</v>
      </c>
      <c r="E645" s="206" t="s">
        <v>822</v>
      </c>
      <c r="F645" s="207" t="s">
        <v>823</v>
      </c>
      <c r="G645" s="208" t="s">
        <v>87</v>
      </c>
      <c r="H645" s="209">
        <v>38.450000000000003</v>
      </c>
      <c r="I645" s="210"/>
      <c r="J645" s="211">
        <f>ROUND(I645*H645,2)</f>
        <v>0</v>
      </c>
      <c r="K645" s="207" t="s">
        <v>221</v>
      </c>
      <c r="L645" s="47"/>
      <c r="M645" s="212" t="s">
        <v>19</v>
      </c>
      <c r="N645" s="213" t="s">
        <v>45</v>
      </c>
      <c r="O645" s="87"/>
      <c r="P645" s="214">
        <f>O645*H645</f>
        <v>0</v>
      </c>
      <c r="Q645" s="214">
        <v>0.00022000000000000001</v>
      </c>
      <c r="R645" s="214">
        <f>Q645*H645</f>
        <v>0.0084590000000000012</v>
      </c>
      <c r="S645" s="214">
        <v>0</v>
      </c>
      <c r="T645" s="215">
        <f>S645*H645</f>
        <v>0</v>
      </c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R645" s="216" t="s">
        <v>222</v>
      </c>
      <c r="AT645" s="216" t="s">
        <v>218</v>
      </c>
      <c r="AU645" s="216" t="s">
        <v>84</v>
      </c>
      <c r="AY645" s="20" t="s">
        <v>216</v>
      </c>
      <c r="BE645" s="217">
        <f>IF(N645="základní",J645,0)</f>
        <v>0</v>
      </c>
      <c r="BF645" s="217">
        <f>IF(N645="snížená",J645,0)</f>
        <v>0</v>
      </c>
      <c r="BG645" s="217">
        <f>IF(N645="zákl. přenesená",J645,0)</f>
        <v>0</v>
      </c>
      <c r="BH645" s="217">
        <f>IF(N645="sníž. přenesená",J645,0)</f>
        <v>0</v>
      </c>
      <c r="BI645" s="217">
        <f>IF(N645="nulová",J645,0)</f>
        <v>0</v>
      </c>
      <c r="BJ645" s="20" t="s">
        <v>82</v>
      </c>
      <c r="BK645" s="217">
        <f>ROUND(I645*H645,2)</f>
        <v>0</v>
      </c>
      <c r="BL645" s="20" t="s">
        <v>222</v>
      </c>
      <c r="BM645" s="216" t="s">
        <v>824</v>
      </c>
    </row>
    <row r="646" s="2" customFormat="1">
      <c r="A646" s="41"/>
      <c r="B646" s="42"/>
      <c r="C646" s="43"/>
      <c r="D646" s="218" t="s">
        <v>224</v>
      </c>
      <c r="E646" s="43"/>
      <c r="F646" s="219" t="s">
        <v>825</v>
      </c>
      <c r="G646" s="43"/>
      <c r="H646" s="43"/>
      <c r="I646" s="220"/>
      <c r="J646" s="43"/>
      <c r="K646" s="43"/>
      <c r="L646" s="47"/>
      <c r="M646" s="221"/>
      <c r="N646" s="222"/>
      <c r="O646" s="87"/>
      <c r="P646" s="87"/>
      <c r="Q646" s="87"/>
      <c r="R646" s="87"/>
      <c r="S646" s="87"/>
      <c r="T646" s="88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T646" s="20" t="s">
        <v>224</v>
      </c>
      <c r="AU646" s="20" t="s">
        <v>84</v>
      </c>
    </row>
    <row r="647" s="13" customFormat="1">
      <c r="A647" s="13"/>
      <c r="B647" s="223"/>
      <c r="C647" s="224"/>
      <c r="D647" s="225" t="s">
        <v>226</v>
      </c>
      <c r="E647" s="226" t="s">
        <v>19</v>
      </c>
      <c r="F647" s="227" t="s">
        <v>133</v>
      </c>
      <c r="G647" s="224"/>
      <c r="H647" s="228">
        <v>38.450000000000003</v>
      </c>
      <c r="I647" s="229"/>
      <c r="J647" s="224"/>
      <c r="K647" s="224"/>
      <c r="L647" s="230"/>
      <c r="M647" s="231"/>
      <c r="N647" s="232"/>
      <c r="O647" s="232"/>
      <c r="P647" s="232"/>
      <c r="Q647" s="232"/>
      <c r="R647" s="232"/>
      <c r="S647" s="232"/>
      <c r="T647" s="23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34" t="s">
        <v>226</v>
      </c>
      <c r="AU647" s="234" t="s">
        <v>84</v>
      </c>
      <c r="AV647" s="13" t="s">
        <v>84</v>
      </c>
      <c r="AW647" s="13" t="s">
        <v>35</v>
      </c>
      <c r="AX647" s="13" t="s">
        <v>82</v>
      </c>
      <c r="AY647" s="234" t="s">
        <v>216</v>
      </c>
    </row>
    <row r="648" s="12" customFormat="1" ht="22.8" customHeight="1">
      <c r="A648" s="12"/>
      <c r="B648" s="189"/>
      <c r="C648" s="190"/>
      <c r="D648" s="191" t="s">
        <v>73</v>
      </c>
      <c r="E648" s="203" t="s">
        <v>826</v>
      </c>
      <c r="F648" s="203" t="s">
        <v>827</v>
      </c>
      <c r="G648" s="190"/>
      <c r="H648" s="190"/>
      <c r="I648" s="193"/>
      <c r="J648" s="204">
        <f>BK648</f>
        <v>0</v>
      </c>
      <c r="K648" s="190"/>
      <c r="L648" s="195"/>
      <c r="M648" s="196"/>
      <c r="N648" s="197"/>
      <c r="O648" s="197"/>
      <c r="P648" s="198">
        <f>SUM(P649:P694)</f>
        <v>0</v>
      </c>
      <c r="Q648" s="197"/>
      <c r="R648" s="198">
        <f>SUM(R649:R694)</f>
        <v>0</v>
      </c>
      <c r="S648" s="197"/>
      <c r="T648" s="199">
        <f>SUM(T649:T694)</f>
        <v>0</v>
      </c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R648" s="200" t="s">
        <v>82</v>
      </c>
      <c r="AT648" s="201" t="s">
        <v>73</v>
      </c>
      <c r="AU648" s="201" t="s">
        <v>82</v>
      </c>
      <c r="AY648" s="200" t="s">
        <v>216</v>
      </c>
      <c r="BK648" s="202">
        <f>SUM(BK649:BK694)</f>
        <v>0</v>
      </c>
    </row>
    <row r="649" s="2" customFormat="1" ht="44.25" customHeight="1">
      <c r="A649" s="41"/>
      <c r="B649" s="42"/>
      <c r="C649" s="205" t="s">
        <v>828</v>
      </c>
      <c r="D649" s="205" t="s">
        <v>218</v>
      </c>
      <c r="E649" s="206" t="s">
        <v>829</v>
      </c>
      <c r="F649" s="207" t="s">
        <v>830</v>
      </c>
      <c r="G649" s="208" t="s">
        <v>87</v>
      </c>
      <c r="H649" s="209">
        <v>5949.8220000000001</v>
      </c>
      <c r="I649" s="210"/>
      <c r="J649" s="211">
        <f>ROUND(I649*H649,2)</f>
        <v>0</v>
      </c>
      <c r="K649" s="207" t="s">
        <v>221</v>
      </c>
      <c r="L649" s="47"/>
      <c r="M649" s="212" t="s">
        <v>19</v>
      </c>
      <c r="N649" s="213" t="s">
        <v>45</v>
      </c>
      <c r="O649" s="87"/>
      <c r="P649" s="214">
        <f>O649*H649</f>
        <v>0</v>
      </c>
      <c r="Q649" s="214">
        <v>0</v>
      </c>
      <c r="R649" s="214">
        <f>Q649*H649</f>
        <v>0</v>
      </c>
      <c r="S649" s="214">
        <v>0</v>
      </c>
      <c r="T649" s="215">
        <f>S649*H649</f>
        <v>0</v>
      </c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R649" s="216" t="s">
        <v>222</v>
      </c>
      <c r="AT649" s="216" t="s">
        <v>218</v>
      </c>
      <c r="AU649" s="216" t="s">
        <v>84</v>
      </c>
      <c r="AY649" s="20" t="s">
        <v>216</v>
      </c>
      <c r="BE649" s="217">
        <f>IF(N649="základní",J649,0)</f>
        <v>0</v>
      </c>
      <c r="BF649" s="217">
        <f>IF(N649="snížená",J649,0)</f>
        <v>0</v>
      </c>
      <c r="BG649" s="217">
        <f>IF(N649="zákl. přenesená",J649,0)</f>
        <v>0</v>
      </c>
      <c r="BH649" s="217">
        <f>IF(N649="sníž. přenesená",J649,0)</f>
        <v>0</v>
      </c>
      <c r="BI649" s="217">
        <f>IF(N649="nulová",J649,0)</f>
        <v>0</v>
      </c>
      <c r="BJ649" s="20" t="s">
        <v>82</v>
      </c>
      <c r="BK649" s="217">
        <f>ROUND(I649*H649,2)</f>
        <v>0</v>
      </c>
      <c r="BL649" s="20" t="s">
        <v>222</v>
      </c>
      <c r="BM649" s="216" t="s">
        <v>831</v>
      </c>
    </row>
    <row r="650" s="2" customFormat="1">
      <c r="A650" s="41"/>
      <c r="B650" s="42"/>
      <c r="C650" s="43"/>
      <c r="D650" s="218" t="s">
        <v>224</v>
      </c>
      <c r="E650" s="43"/>
      <c r="F650" s="219" t="s">
        <v>832</v>
      </c>
      <c r="G650" s="43"/>
      <c r="H650" s="43"/>
      <c r="I650" s="220"/>
      <c r="J650" s="43"/>
      <c r="K650" s="43"/>
      <c r="L650" s="47"/>
      <c r="M650" s="221"/>
      <c r="N650" s="222"/>
      <c r="O650" s="87"/>
      <c r="P650" s="87"/>
      <c r="Q650" s="87"/>
      <c r="R650" s="87"/>
      <c r="S650" s="87"/>
      <c r="T650" s="88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T650" s="20" t="s">
        <v>224</v>
      </c>
      <c r="AU650" s="20" t="s">
        <v>84</v>
      </c>
    </row>
    <row r="651" s="13" customFormat="1">
      <c r="A651" s="13"/>
      <c r="B651" s="223"/>
      <c r="C651" s="224"/>
      <c r="D651" s="225" t="s">
        <v>226</v>
      </c>
      <c r="E651" s="226" t="s">
        <v>19</v>
      </c>
      <c r="F651" s="227" t="s">
        <v>833</v>
      </c>
      <c r="G651" s="224"/>
      <c r="H651" s="228">
        <v>690.12</v>
      </c>
      <c r="I651" s="229"/>
      <c r="J651" s="224"/>
      <c r="K651" s="224"/>
      <c r="L651" s="230"/>
      <c r="M651" s="231"/>
      <c r="N651" s="232"/>
      <c r="O651" s="232"/>
      <c r="P651" s="232"/>
      <c r="Q651" s="232"/>
      <c r="R651" s="232"/>
      <c r="S651" s="232"/>
      <c r="T651" s="23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34" t="s">
        <v>226</v>
      </c>
      <c r="AU651" s="234" t="s">
        <v>84</v>
      </c>
      <c r="AV651" s="13" t="s">
        <v>84</v>
      </c>
      <c r="AW651" s="13" t="s">
        <v>35</v>
      </c>
      <c r="AX651" s="13" t="s">
        <v>74</v>
      </c>
      <c r="AY651" s="234" t="s">
        <v>216</v>
      </c>
    </row>
    <row r="652" s="13" customFormat="1">
      <c r="A652" s="13"/>
      <c r="B652" s="223"/>
      <c r="C652" s="224"/>
      <c r="D652" s="225" t="s">
        <v>226</v>
      </c>
      <c r="E652" s="226" t="s">
        <v>19</v>
      </c>
      <c r="F652" s="227" t="s">
        <v>834</v>
      </c>
      <c r="G652" s="224"/>
      <c r="H652" s="228">
        <v>75.140000000000001</v>
      </c>
      <c r="I652" s="229"/>
      <c r="J652" s="224"/>
      <c r="K652" s="224"/>
      <c r="L652" s="230"/>
      <c r="M652" s="231"/>
      <c r="N652" s="232"/>
      <c r="O652" s="232"/>
      <c r="P652" s="232"/>
      <c r="Q652" s="232"/>
      <c r="R652" s="232"/>
      <c r="S652" s="232"/>
      <c r="T652" s="23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4" t="s">
        <v>226</v>
      </c>
      <c r="AU652" s="234" t="s">
        <v>84</v>
      </c>
      <c r="AV652" s="13" t="s">
        <v>84</v>
      </c>
      <c r="AW652" s="13" t="s">
        <v>35</v>
      </c>
      <c r="AX652" s="13" t="s">
        <v>74</v>
      </c>
      <c r="AY652" s="234" t="s">
        <v>216</v>
      </c>
    </row>
    <row r="653" s="13" customFormat="1">
      <c r="A653" s="13"/>
      <c r="B653" s="223"/>
      <c r="C653" s="224"/>
      <c r="D653" s="225" t="s">
        <v>226</v>
      </c>
      <c r="E653" s="226" t="s">
        <v>19</v>
      </c>
      <c r="F653" s="227" t="s">
        <v>835</v>
      </c>
      <c r="G653" s="224"/>
      <c r="H653" s="228">
        <v>75.140000000000001</v>
      </c>
      <c r="I653" s="229"/>
      <c r="J653" s="224"/>
      <c r="K653" s="224"/>
      <c r="L653" s="230"/>
      <c r="M653" s="231"/>
      <c r="N653" s="232"/>
      <c r="O653" s="232"/>
      <c r="P653" s="232"/>
      <c r="Q653" s="232"/>
      <c r="R653" s="232"/>
      <c r="S653" s="232"/>
      <c r="T653" s="23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4" t="s">
        <v>226</v>
      </c>
      <c r="AU653" s="234" t="s">
        <v>84</v>
      </c>
      <c r="AV653" s="13" t="s">
        <v>84</v>
      </c>
      <c r="AW653" s="13" t="s">
        <v>35</v>
      </c>
      <c r="AX653" s="13" t="s">
        <v>74</v>
      </c>
      <c r="AY653" s="234" t="s">
        <v>216</v>
      </c>
    </row>
    <row r="654" s="13" customFormat="1">
      <c r="A654" s="13"/>
      <c r="B654" s="223"/>
      <c r="C654" s="224"/>
      <c r="D654" s="225" t="s">
        <v>226</v>
      </c>
      <c r="E654" s="226" t="s">
        <v>19</v>
      </c>
      <c r="F654" s="227" t="s">
        <v>836</v>
      </c>
      <c r="G654" s="224"/>
      <c r="H654" s="228">
        <v>41.039999999999999</v>
      </c>
      <c r="I654" s="229"/>
      <c r="J654" s="224"/>
      <c r="K654" s="224"/>
      <c r="L654" s="230"/>
      <c r="M654" s="231"/>
      <c r="N654" s="232"/>
      <c r="O654" s="232"/>
      <c r="P654" s="232"/>
      <c r="Q654" s="232"/>
      <c r="R654" s="232"/>
      <c r="S654" s="232"/>
      <c r="T654" s="23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34" t="s">
        <v>226</v>
      </c>
      <c r="AU654" s="234" t="s">
        <v>84</v>
      </c>
      <c r="AV654" s="13" t="s">
        <v>84</v>
      </c>
      <c r="AW654" s="13" t="s">
        <v>35</v>
      </c>
      <c r="AX654" s="13" t="s">
        <v>74</v>
      </c>
      <c r="AY654" s="234" t="s">
        <v>216</v>
      </c>
    </row>
    <row r="655" s="13" customFormat="1">
      <c r="A655" s="13"/>
      <c r="B655" s="223"/>
      <c r="C655" s="224"/>
      <c r="D655" s="225" t="s">
        <v>226</v>
      </c>
      <c r="E655" s="226" t="s">
        <v>19</v>
      </c>
      <c r="F655" s="227" t="s">
        <v>837</v>
      </c>
      <c r="G655" s="224"/>
      <c r="H655" s="228">
        <v>93.614999999999995</v>
      </c>
      <c r="I655" s="229"/>
      <c r="J655" s="224"/>
      <c r="K655" s="224"/>
      <c r="L655" s="230"/>
      <c r="M655" s="231"/>
      <c r="N655" s="232"/>
      <c r="O655" s="232"/>
      <c r="P655" s="232"/>
      <c r="Q655" s="232"/>
      <c r="R655" s="232"/>
      <c r="S655" s="232"/>
      <c r="T655" s="23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4" t="s">
        <v>226</v>
      </c>
      <c r="AU655" s="234" t="s">
        <v>84</v>
      </c>
      <c r="AV655" s="13" t="s">
        <v>84</v>
      </c>
      <c r="AW655" s="13" t="s">
        <v>35</v>
      </c>
      <c r="AX655" s="13" t="s">
        <v>74</v>
      </c>
      <c r="AY655" s="234" t="s">
        <v>216</v>
      </c>
    </row>
    <row r="656" s="13" customFormat="1">
      <c r="A656" s="13"/>
      <c r="B656" s="223"/>
      <c r="C656" s="224"/>
      <c r="D656" s="225" t="s">
        <v>226</v>
      </c>
      <c r="E656" s="226" t="s">
        <v>19</v>
      </c>
      <c r="F656" s="227" t="s">
        <v>838</v>
      </c>
      <c r="G656" s="224"/>
      <c r="H656" s="228">
        <v>194.625</v>
      </c>
      <c r="I656" s="229"/>
      <c r="J656" s="224"/>
      <c r="K656" s="224"/>
      <c r="L656" s="230"/>
      <c r="M656" s="231"/>
      <c r="N656" s="232"/>
      <c r="O656" s="232"/>
      <c r="P656" s="232"/>
      <c r="Q656" s="232"/>
      <c r="R656" s="232"/>
      <c r="S656" s="232"/>
      <c r="T656" s="23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34" t="s">
        <v>226</v>
      </c>
      <c r="AU656" s="234" t="s">
        <v>84</v>
      </c>
      <c r="AV656" s="13" t="s">
        <v>84</v>
      </c>
      <c r="AW656" s="13" t="s">
        <v>35</v>
      </c>
      <c r="AX656" s="13" t="s">
        <v>74</v>
      </c>
      <c r="AY656" s="234" t="s">
        <v>216</v>
      </c>
    </row>
    <row r="657" s="13" customFormat="1">
      <c r="A657" s="13"/>
      <c r="B657" s="223"/>
      <c r="C657" s="224"/>
      <c r="D657" s="225" t="s">
        <v>226</v>
      </c>
      <c r="E657" s="226" t="s">
        <v>19</v>
      </c>
      <c r="F657" s="227" t="s">
        <v>839</v>
      </c>
      <c r="G657" s="224"/>
      <c r="H657" s="228">
        <v>138.05799999999999</v>
      </c>
      <c r="I657" s="229"/>
      <c r="J657" s="224"/>
      <c r="K657" s="224"/>
      <c r="L657" s="230"/>
      <c r="M657" s="231"/>
      <c r="N657" s="232"/>
      <c r="O657" s="232"/>
      <c r="P657" s="232"/>
      <c r="Q657" s="232"/>
      <c r="R657" s="232"/>
      <c r="S657" s="232"/>
      <c r="T657" s="23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34" t="s">
        <v>226</v>
      </c>
      <c r="AU657" s="234" t="s">
        <v>84</v>
      </c>
      <c r="AV657" s="13" t="s">
        <v>84</v>
      </c>
      <c r="AW657" s="13" t="s">
        <v>35</v>
      </c>
      <c r="AX657" s="13" t="s">
        <v>74</v>
      </c>
      <c r="AY657" s="234" t="s">
        <v>216</v>
      </c>
    </row>
    <row r="658" s="13" customFormat="1">
      <c r="A658" s="13"/>
      <c r="B658" s="223"/>
      <c r="C658" s="224"/>
      <c r="D658" s="225" t="s">
        <v>226</v>
      </c>
      <c r="E658" s="226" t="s">
        <v>19</v>
      </c>
      <c r="F658" s="227" t="s">
        <v>840</v>
      </c>
      <c r="G658" s="224"/>
      <c r="H658" s="228">
        <v>101.09999999999999</v>
      </c>
      <c r="I658" s="229"/>
      <c r="J658" s="224"/>
      <c r="K658" s="224"/>
      <c r="L658" s="230"/>
      <c r="M658" s="231"/>
      <c r="N658" s="232"/>
      <c r="O658" s="232"/>
      <c r="P658" s="232"/>
      <c r="Q658" s="232"/>
      <c r="R658" s="232"/>
      <c r="S658" s="232"/>
      <c r="T658" s="23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4" t="s">
        <v>226</v>
      </c>
      <c r="AU658" s="234" t="s">
        <v>84</v>
      </c>
      <c r="AV658" s="13" t="s">
        <v>84</v>
      </c>
      <c r="AW658" s="13" t="s">
        <v>35</v>
      </c>
      <c r="AX658" s="13" t="s">
        <v>74</v>
      </c>
      <c r="AY658" s="234" t="s">
        <v>216</v>
      </c>
    </row>
    <row r="659" s="13" customFormat="1">
      <c r="A659" s="13"/>
      <c r="B659" s="223"/>
      <c r="C659" s="224"/>
      <c r="D659" s="225" t="s">
        <v>226</v>
      </c>
      <c r="E659" s="226" t="s">
        <v>19</v>
      </c>
      <c r="F659" s="227" t="s">
        <v>841</v>
      </c>
      <c r="G659" s="224"/>
      <c r="H659" s="228">
        <v>56.939999999999998</v>
      </c>
      <c r="I659" s="229"/>
      <c r="J659" s="224"/>
      <c r="K659" s="224"/>
      <c r="L659" s="230"/>
      <c r="M659" s="231"/>
      <c r="N659" s="232"/>
      <c r="O659" s="232"/>
      <c r="P659" s="232"/>
      <c r="Q659" s="232"/>
      <c r="R659" s="232"/>
      <c r="S659" s="232"/>
      <c r="T659" s="23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4" t="s">
        <v>226</v>
      </c>
      <c r="AU659" s="234" t="s">
        <v>84</v>
      </c>
      <c r="AV659" s="13" t="s">
        <v>84</v>
      </c>
      <c r="AW659" s="13" t="s">
        <v>35</v>
      </c>
      <c r="AX659" s="13" t="s">
        <v>74</v>
      </c>
      <c r="AY659" s="234" t="s">
        <v>216</v>
      </c>
    </row>
    <row r="660" s="13" customFormat="1">
      <c r="A660" s="13"/>
      <c r="B660" s="223"/>
      <c r="C660" s="224"/>
      <c r="D660" s="225" t="s">
        <v>226</v>
      </c>
      <c r="E660" s="226" t="s">
        <v>19</v>
      </c>
      <c r="F660" s="227" t="s">
        <v>842</v>
      </c>
      <c r="G660" s="224"/>
      <c r="H660" s="228">
        <v>53.590000000000003</v>
      </c>
      <c r="I660" s="229"/>
      <c r="J660" s="224"/>
      <c r="K660" s="224"/>
      <c r="L660" s="230"/>
      <c r="M660" s="231"/>
      <c r="N660" s="232"/>
      <c r="O660" s="232"/>
      <c r="P660" s="232"/>
      <c r="Q660" s="232"/>
      <c r="R660" s="232"/>
      <c r="S660" s="232"/>
      <c r="T660" s="23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34" t="s">
        <v>226</v>
      </c>
      <c r="AU660" s="234" t="s">
        <v>84</v>
      </c>
      <c r="AV660" s="13" t="s">
        <v>84</v>
      </c>
      <c r="AW660" s="13" t="s">
        <v>35</v>
      </c>
      <c r="AX660" s="13" t="s">
        <v>74</v>
      </c>
      <c r="AY660" s="234" t="s">
        <v>216</v>
      </c>
    </row>
    <row r="661" s="13" customFormat="1">
      <c r="A661" s="13"/>
      <c r="B661" s="223"/>
      <c r="C661" s="224"/>
      <c r="D661" s="225" t="s">
        <v>226</v>
      </c>
      <c r="E661" s="226" t="s">
        <v>19</v>
      </c>
      <c r="F661" s="227" t="s">
        <v>843</v>
      </c>
      <c r="G661" s="224"/>
      <c r="H661" s="228">
        <v>82.224999999999994</v>
      </c>
      <c r="I661" s="229"/>
      <c r="J661" s="224"/>
      <c r="K661" s="224"/>
      <c r="L661" s="230"/>
      <c r="M661" s="231"/>
      <c r="N661" s="232"/>
      <c r="O661" s="232"/>
      <c r="P661" s="232"/>
      <c r="Q661" s="232"/>
      <c r="R661" s="232"/>
      <c r="S661" s="232"/>
      <c r="T661" s="23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34" t="s">
        <v>226</v>
      </c>
      <c r="AU661" s="234" t="s">
        <v>84</v>
      </c>
      <c r="AV661" s="13" t="s">
        <v>84</v>
      </c>
      <c r="AW661" s="13" t="s">
        <v>35</v>
      </c>
      <c r="AX661" s="13" t="s">
        <v>74</v>
      </c>
      <c r="AY661" s="234" t="s">
        <v>216</v>
      </c>
    </row>
    <row r="662" s="13" customFormat="1">
      <c r="A662" s="13"/>
      <c r="B662" s="223"/>
      <c r="C662" s="224"/>
      <c r="D662" s="225" t="s">
        <v>226</v>
      </c>
      <c r="E662" s="226" t="s">
        <v>19</v>
      </c>
      <c r="F662" s="227" t="s">
        <v>844</v>
      </c>
      <c r="G662" s="224"/>
      <c r="H662" s="228">
        <v>609.56799999999998</v>
      </c>
      <c r="I662" s="229"/>
      <c r="J662" s="224"/>
      <c r="K662" s="224"/>
      <c r="L662" s="230"/>
      <c r="M662" s="231"/>
      <c r="N662" s="232"/>
      <c r="O662" s="232"/>
      <c r="P662" s="232"/>
      <c r="Q662" s="232"/>
      <c r="R662" s="232"/>
      <c r="S662" s="232"/>
      <c r="T662" s="23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4" t="s">
        <v>226</v>
      </c>
      <c r="AU662" s="234" t="s">
        <v>84</v>
      </c>
      <c r="AV662" s="13" t="s">
        <v>84</v>
      </c>
      <c r="AW662" s="13" t="s">
        <v>35</v>
      </c>
      <c r="AX662" s="13" t="s">
        <v>74</v>
      </c>
      <c r="AY662" s="234" t="s">
        <v>216</v>
      </c>
    </row>
    <row r="663" s="13" customFormat="1">
      <c r="A663" s="13"/>
      <c r="B663" s="223"/>
      <c r="C663" s="224"/>
      <c r="D663" s="225" t="s">
        <v>226</v>
      </c>
      <c r="E663" s="226" t="s">
        <v>19</v>
      </c>
      <c r="F663" s="227" t="s">
        <v>845</v>
      </c>
      <c r="G663" s="224"/>
      <c r="H663" s="228">
        <v>48.734999999999999</v>
      </c>
      <c r="I663" s="229"/>
      <c r="J663" s="224"/>
      <c r="K663" s="224"/>
      <c r="L663" s="230"/>
      <c r="M663" s="231"/>
      <c r="N663" s="232"/>
      <c r="O663" s="232"/>
      <c r="P663" s="232"/>
      <c r="Q663" s="232"/>
      <c r="R663" s="232"/>
      <c r="S663" s="232"/>
      <c r="T663" s="23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4" t="s">
        <v>226</v>
      </c>
      <c r="AU663" s="234" t="s">
        <v>84</v>
      </c>
      <c r="AV663" s="13" t="s">
        <v>84</v>
      </c>
      <c r="AW663" s="13" t="s">
        <v>35</v>
      </c>
      <c r="AX663" s="13" t="s">
        <v>74</v>
      </c>
      <c r="AY663" s="234" t="s">
        <v>216</v>
      </c>
    </row>
    <row r="664" s="13" customFormat="1">
      <c r="A664" s="13"/>
      <c r="B664" s="223"/>
      <c r="C664" s="224"/>
      <c r="D664" s="225" t="s">
        <v>226</v>
      </c>
      <c r="E664" s="226" t="s">
        <v>19</v>
      </c>
      <c r="F664" s="227" t="s">
        <v>846</v>
      </c>
      <c r="G664" s="224"/>
      <c r="H664" s="228">
        <v>207.34</v>
      </c>
      <c r="I664" s="229"/>
      <c r="J664" s="224"/>
      <c r="K664" s="224"/>
      <c r="L664" s="230"/>
      <c r="M664" s="231"/>
      <c r="N664" s="232"/>
      <c r="O664" s="232"/>
      <c r="P664" s="232"/>
      <c r="Q664" s="232"/>
      <c r="R664" s="232"/>
      <c r="S664" s="232"/>
      <c r="T664" s="23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4" t="s">
        <v>226</v>
      </c>
      <c r="AU664" s="234" t="s">
        <v>84</v>
      </c>
      <c r="AV664" s="13" t="s">
        <v>84</v>
      </c>
      <c r="AW664" s="13" t="s">
        <v>35</v>
      </c>
      <c r="AX664" s="13" t="s">
        <v>74</v>
      </c>
      <c r="AY664" s="234" t="s">
        <v>216</v>
      </c>
    </row>
    <row r="665" s="13" customFormat="1">
      <c r="A665" s="13"/>
      <c r="B665" s="223"/>
      <c r="C665" s="224"/>
      <c r="D665" s="225" t="s">
        <v>226</v>
      </c>
      <c r="E665" s="226" t="s">
        <v>19</v>
      </c>
      <c r="F665" s="227" t="s">
        <v>847</v>
      </c>
      <c r="G665" s="224"/>
      <c r="H665" s="228">
        <v>1891.5</v>
      </c>
      <c r="I665" s="229"/>
      <c r="J665" s="224"/>
      <c r="K665" s="224"/>
      <c r="L665" s="230"/>
      <c r="M665" s="231"/>
      <c r="N665" s="232"/>
      <c r="O665" s="232"/>
      <c r="P665" s="232"/>
      <c r="Q665" s="232"/>
      <c r="R665" s="232"/>
      <c r="S665" s="232"/>
      <c r="T665" s="23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34" t="s">
        <v>226</v>
      </c>
      <c r="AU665" s="234" t="s">
        <v>84</v>
      </c>
      <c r="AV665" s="13" t="s">
        <v>84</v>
      </c>
      <c r="AW665" s="13" t="s">
        <v>35</v>
      </c>
      <c r="AX665" s="13" t="s">
        <v>74</v>
      </c>
      <c r="AY665" s="234" t="s">
        <v>216</v>
      </c>
    </row>
    <row r="666" s="13" customFormat="1">
      <c r="A666" s="13"/>
      <c r="B666" s="223"/>
      <c r="C666" s="224"/>
      <c r="D666" s="225" t="s">
        <v>226</v>
      </c>
      <c r="E666" s="226" t="s">
        <v>19</v>
      </c>
      <c r="F666" s="227" t="s">
        <v>848</v>
      </c>
      <c r="G666" s="224"/>
      <c r="H666" s="228">
        <v>189.78800000000001</v>
      </c>
      <c r="I666" s="229"/>
      <c r="J666" s="224"/>
      <c r="K666" s="224"/>
      <c r="L666" s="230"/>
      <c r="M666" s="231"/>
      <c r="N666" s="232"/>
      <c r="O666" s="232"/>
      <c r="P666" s="232"/>
      <c r="Q666" s="232"/>
      <c r="R666" s="232"/>
      <c r="S666" s="232"/>
      <c r="T666" s="23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4" t="s">
        <v>226</v>
      </c>
      <c r="AU666" s="234" t="s">
        <v>84</v>
      </c>
      <c r="AV666" s="13" t="s">
        <v>84</v>
      </c>
      <c r="AW666" s="13" t="s">
        <v>35</v>
      </c>
      <c r="AX666" s="13" t="s">
        <v>74</v>
      </c>
      <c r="AY666" s="234" t="s">
        <v>216</v>
      </c>
    </row>
    <row r="667" s="13" customFormat="1">
      <c r="A667" s="13"/>
      <c r="B667" s="223"/>
      <c r="C667" s="224"/>
      <c r="D667" s="225" t="s">
        <v>226</v>
      </c>
      <c r="E667" s="226" t="s">
        <v>19</v>
      </c>
      <c r="F667" s="227" t="s">
        <v>849</v>
      </c>
      <c r="G667" s="224"/>
      <c r="H667" s="228">
        <v>50.530000000000001</v>
      </c>
      <c r="I667" s="229"/>
      <c r="J667" s="224"/>
      <c r="K667" s="224"/>
      <c r="L667" s="230"/>
      <c r="M667" s="231"/>
      <c r="N667" s="232"/>
      <c r="O667" s="232"/>
      <c r="P667" s="232"/>
      <c r="Q667" s="232"/>
      <c r="R667" s="232"/>
      <c r="S667" s="232"/>
      <c r="T667" s="23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4" t="s">
        <v>226</v>
      </c>
      <c r="AU667" s="234" t="s">
        <v>84</v>
      </c>
      <c r="AV667" s="13" t="s">
        <v>84</v>
      </c>
      <c r="AW667" s="13" t="s">
        <v>35</v>
      </c>
      <c r="AX667" s="13" t="s">
        <v>74</v>
      </c>
      <c r="AY667" s="234" t="s">
        <v>216</v>
      </c>
    </row>
    <row r="668" s="13" customFormat="1">
      <c r="A668" s="13"/>
      <c r="B668" s="223"/>
      <c r="C668" s="224"/>
      <c r="D668" s="225" t="s">
        <v>226</v>
      </c>
      <c r="E668" s="226" t="s">
        <v>19</v>
      </c>
      <c r="F668" s="227" t="s">
        <v>850</v>
      </c>
      <c r="G668" s="224"/>
      <c r="H668" s="228">
        <v>218.44999999999999</v>
      </c>
      <c r="I668" s="229"/>
      <c r="J668" s="224"/>
      <c r="K668" s="224"/>
      <c r="L668" s="230"/>
      <c r="M668" s="231"/>
      <c r="N668" s="232"/>
      <c r="O668" s="232"/>
      <c r="P668" s="232"/>
      <c r="Q668" s="232"/>
      <c r="R668" s="232"/>
      <c r="S668" s="232"/>
      <c r="T668" s="23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4" t="s">
        <v>226</v>
      </c>
      <c r="AU668" s="234" t="s">
        <v>84</v>
      </c>
      <c r="AV668" s="13" t="s">
        <v>84</v>
      </c>
      <c r="AW668" s="13" t="s">
        <v>35</v>
      </c>
      <c r="AX668" s="13" t="s">
        <v>74</v>
      </c>
      <c r="AY668" s="234" t="s">
        <v>216</v>
      </c>
    </row>
    <row r="669" s="13" customFormat="1">
      <c r="A669" s="13"/>
      <c r="B669" s="223"/>
      <c r="C669" s="224"/>
      <c r="D669" s="225" t="s">
        <v>226</v>
      </c>
      <c r="E669" s="226" t="s">
        <v>19</v>
      </c>
      <c r="F669" s="227" t="s">
        <v>851</v>
      </c>
      <c r="G669" s="224"/>
      <c r="H669" s="228">
        <v>411.06</v>
      </c>
      <c r="I669" s="229"/>
      <c r="J669" s="224"/>
      <c r="K669" s="224"/>
      <c r="L669" s="230"/>
      <c r="M669" s="231"/>
      <c r="N669" s="232"/>
      <c r="O669" s="232"/>
      <c r="P669" s="232"/>
      <c r="Q669" s="232"/>
      <c r="R669" s="232"/>
      <c r="S669" s="232"/>
      <c r="T669" s="23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34" t="s">
        <v>226</v>
      </c>
      <c r="AU669" s="234" t="s">
        <v>84</v>
      </c>
      <c r="AV669" s="13" t="s">
        <v>84</v>
      </c>
      <c r="AW669" s="13" t="s">
        <v>35</v>
      </c>
      <c r="AX669" s="13" t="s">
        <v>74</v>
      </c>
      <c r="AY669" s="234" t="s">
        <v>216</v>
      </c>
    </row>
    <row r="670" s="13" customFormat="1">
      <c r="A670" s="13"/>
      <c r="B670" s="223"/>
      <c r="C670" s="224"/>
      <c r="D670" s="225" t="s">
        <v>226</v>
      </c>
      <c r="E670" s="226" t="s">
        <v>19</v>
      </c>
      <c r="F670" s="227" t="s">
        <v>852</v>
      </c>
      <c r="G670" s="224"/>
      <c r="H670" s="228">
        <v>129.89500000000001</v>
      </c>
      <c r="I670" s="229"/>
      <c r="J670" s="224"/>
      <c r="K670" s="224"/>
      <c r="L670" s="230"/>
      <c r="M670" s="231"/>
      <c r="N670" s="232"/>
      <c r="O670" s="232"/>
      <c r="P670" s="232"/>
      <c r="Q670" s="232"/>
      <c r="R670" s="232"/>
      <c r="S670" s="232"/>
      <c r="T670" s="23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4" t="s">
        <v>226</v>
      </c>
      <c r="AU670" s="234" t="s">
        <v>84</v>
      </c>
      <c r="AV670" s="13" t="s">
        <v>84</v>
      </c>
      <c r="AW670" s="13" t="s">
        <v>35</v>
      </c>
      <c r="AX670" s="13" t="s">
        <v>74</v>
      </c>
      <c r="AY670" s="234" t="s">
        <v>216</v>
      </c>
    </row>
    <row r="671" s="13" customFormat="1">
      <c r="A671" s="13"/>
      <c r="B671" s="223"/>
      <c r="C671" s="224"/>
      <c r="D671" s="225" t="s">
        <v>226</v>
      </c>
      <c r="E671" s="226" t="s">
        <v>19</v>
      </c>
      <c r="F671" s="227" t="s">
        <v>853</v>
      </c>
      <c r="G671" s="224"/>
      <c r="H671" s="228">
        <v>79.567999999999998</v>
      </c>
      <c r="I671" s="229"/>
      <c r="J671" s="224"/>
      <c r="K671" s="224"/>
      <c r="L671" s="230"/>
      <c r="M671" s="231"/>
      <c r="N671" s="232"/>
      <c r="O671" s="232"/>
      <c r="P671" s="232"/>
      <c r="Q671" s="232"/>
      <c r="R671" s="232"/>
      <c r="S671" s="232"/>
      <c r="T671" s="23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34" t="s">
        <v>226</v>
      </c>
      <c r="AU671" s="234" t="s">
        <v>84</v>
      </c>
      <c r="AV671" s="13" t="s">
        <v>84</v>
      </c>
      <c r="AW671" s="13" t="s">
        <v>35</v>
      </c>
      <c r="AX671" s="13" t="s">
        <v>74</v>
      </c>
      <c r="AY671" s="234" t="s">
        <v>216</v>
      </c>
    </row>
    <row r="672" s="13" customFormat="1">
      <c r="A672" s="13"/>
      <c r="B672" s="223"/>
      <c r="C672" s="224"/>
      <c r="D672" s="225" t="s">
        <v>226</v>
      </c>
      <c r="E672" s="226" t="s">
        <v>19</v>
      </c>
      <c r="F672" s="227" t="s">
        <v>854</v>
      </c>
      <c r="G672" s="224"/>
      <c r="H672" s="228">
        <v>97.394999999999996</v>
      </c>
      <c r="I672" s="229"/>
      <c r="J672" s="224"/>
      <c r="K672" s="224"/>
      <c r="L672" s="230"/>
      <c r="M672" s="231"/>
      <c r="N672" s="232"/>
      <c r="O672" s="232"/>
      <c r="P672" s="232"/>
      <c r="Q672" s="232"/>
      <c r="R672" s="232"/>
      <c r="S672" s="232"/>
      <c r="T672" s="23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34" t="s">
        <v>226</v>
      </c>
      <c r="AU672" s="234" t="s">
        <v>84</v>
      </c>
      <c r="AV672" s="13" t="s">
        <v>84</v>
      </c>
      <c r="AW672" s="13" t="s">
        <v>35</v>
      </c>
      <c r="AX672" s="13" t="s">
        <v>74</v>
      </c>
      <c r="AY672" s="234" t="s">
        <v>216</v>
      </c>
    </row>
    <row r="673" s="13" customFormat="1">
      <c r="A673" s="13"/>
      <c r="B673" s="223"/>
      <c r="C673" s="224"/>
      <c r="D673" s="225" t="s">
        <v>226</v>
      </c>
      <c r="E673" s="226" t="s">
        <v>19</v>
      </c>
      <c r="F673" s="227" t="s">
        <v>855</v>
      </c>
      <c r="G673" s="224"/>
      <c r="H673" s="228">
        <v>195.30000000000001</v>
      </c>
      <c r="I673" s="229"/>
      <c r="J673" s="224"/>
      <c r="K673" s="224"/>
      <c r="L673" s="230"/>
      <c r="M673" s="231"/>
      <c r="N673" s="232"/>
      <c r="O673" s="232"/>
      <c r="P673" s="232"/>
      <c r="Q673" s="232"/>
      <c r="R673" s="232"/>
      <c r="S673" s="232"/>
      <c r="T673" s="23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34" t="s">
        <v>226</v>
      </c>
      <c r="AU673" s="234" t="s">
        <v>84</v>
      </c>
      <c r="AV673" s="13" t="s">
        <v>84</v>
      </c>
      <c r="AW673" s="13" t="s">
        <v>35</v>
      </c>
      <c r="AX673" s="13" t="s">
        <v>74</v>
      </c>
      <c r="AY673" s="234" t="s">
        <v>216</v>
      </c>
    </row>
    <row r="674" s="13" customFormat="1">
      <c r="A674" s="13"/>
      <c r="B674" s="223"/>
      <c r="C674" s="224"/>
      <c r="D674" s="225" t="s">
        <v>226</v>
      </c>
      <c r="E674" s="226" t="s">
        <v>19</v>
      </c>
      <c r="F674" s="227" t="s">
        <v>856</v>
      </c>
      <c r="G674" s="224"/>
      <c r="H674" s="228">
        <v>219.09999999999999</v>
      </c>
      <c r="I674" s="229"/>
      <c r="J674" s="224"/>
      <c r="K674" s="224"/>
      <c r="L674" s="230"/>
      <c r="M674" s="231"/>
      <c r="N674" s="232"/>
      <c r="O674" s="232"/>
      <c r="P674" s="232"/>
      <c r="Q674" s="232"/>
      <c r="R674" s="232"/>
      <c r="S674" s="232"/>
      <c r="T674" s="23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4" t="s">
        <v>226</v>
      </c>
      <c r="AU674" s="234" t="s">
        <v>84</v>
      </c>
      <c r="AV674" s="13" t="s">
        <v>84</v>
      </c>
      <c r="AW674" s="13" t="s">
        <v>35</v>
      </c>
      <c r="AX674" s="13" t="s">
        <v>74</v>
      </c>
      <c r="AY674" s="234" t="s">
        <v>216</v>
      </c>
    </row>
    <row r="675" s="15" customFormat="1">
      <c r="A675" s="15"/>
      <c r="B675" s="256"/>
      <c r="C675" s="257"/>
      <c r="D675" s="225" t="s">
        <v>226</v>
      </c>
      <c r="E675" s="258" t="s">
        <v>19</v>
      </c>
      <c r="F675" s="259" t="s">
        <v>330</v>
      </c>
      <c r="G675" s="257"/>
      <c r="H675" s="260">
        <v>5949.8220000000001</v>
      </c>
      <c r="I675" s="261"/>
      <c r="J675" s="257"/>
      <c r="K675" s="257"/>
      <c r="L675" s="262"/>
      <c r="M675" s="263"/>
      <c r="N675" s="264"/>
      <c r="O675" s="264"/>
      <c r="P675" s="264"/>
      <c r="Q675" s="264"/>
      <c r="R675" s="264"/>
      <c r="S675" s="264"/>
      <c r="T675" s="26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T675" s="266" t="s">
        <v>226</v>
      </c>
      <c r="AU675" s="266" t="s">
        <v>84</v>
      </c>
      <c r="AV675" s="15" t="s">
        <v>222</v>
      </c>
      <c r="AW675" s="15" t="s">
        <v>35</v>
      </c>
      <c r="AX675" s="15" t="s">
        <v>82</v>
      </c>
      <c r="AY675" s="266" t="s">
        <v>216</v>
      </c>
    </row>
    <row r="676" s="2" customFormat="1" ht="55.5" customHeight="1">
      <c r="A676" s="41"/>
      <c r="B676" s="42"/>
      <c r="C676" s="205" t="s">
        <v>857</v>
      </c>
      <c r="D676" s="205" t="s">
        <v>218</v>
      </c>
      <c r="E676" s="206" t="s">
        <v>858</v>
      </c>
      <c r="F676" s="207" t="s">
        <v>859</v>
      </c>
      <c r="G676" s="208" t="s">
        <v>87</v>
      </c>
      <c r="H676" s="209">
        <v>535483.97999999998</v>
      </c>
      <c r="I676" s="210"/>
      <c r="J676" s="211">
        <f>ROUND(I676*H676,2)</f>
        <v>0</v>
      </c>
      <c r="K676" s="207" t="s">
        <v>221</v>
      </c>
      <c r="L676" s="47"/>
      <c r="M676" s="212" t="s">
        <v>19</v>
      </c>
      <c r="N676" s="213" t="s">
        <v>45</v>
      </c>
      <c r="O676" s="87"/>
      <c r="P676" s="214">
        <f>O676*H676</f>
        <v>0</v>
      </c>
      <c r="Q676" s="214">
        <v>0</v>
      </c>
      <c r="R676" s="214">
        <f>Q676*H676</f>
        <v>0</v>
      </c>
      <c r="S676" s="214">
        <v>0</v>
      </c>
      <c r="T676" s="215">
        <f>S676*H676</f>
        <v>0</v>
      </c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R676" s="216" t="s">
        <v>222</v>
      </c>
      <c r="AT676" s="216" t="s">
        <v>218</v>
      </c>
      <c r="AU676" s="216" t="s">
        <v>84</v>
      </c>
      <c r="AY676" s="20" t="s">
        <v>216</v>
      </c>
      <c r="BE676" s="217">
        <f>IF(N676="základní",J676,0)</f>
        <v>0</v>
      </c>
      <c r="BF676" s="217">
        <f>IF(N676="snížená",J676,0)</f>
        <v>0</v>
      </c>
      <c r="BG676" s="217">
        <f>IF(N676="zákl. přenesená",J676,0)</f>
        <v>0</v>
      </c>
      <c r="BH676" s="217">
        <f>IF(N676="sníž. přenesená",J676,0)</f>
        <v>0</v>
      </c>
      <c r="BI676" s="217">
        <f>IF(N676="nulová",J676,0)</f>
        <v>0</v>
      </c>
      <c r="BJ676" s="20" t="s">
        <v>82</v>
      </c>
      <c r="BK676" s="217">
        <f>ROUND(I676*H676,2)</f>
        <v>0</v>
      </c>
      <c r="BL676" s="20" t="s">
        <v>222</v>
      </c>
      <c r="BM676" s="216" t="s">
        <v>860</v>
      </c>
    </row>
    <row r="677" s="2" customFormat="1">
      <c r="A677" s="41"/>
      <c r="B677" s="42"/>
      <c r="C677" s="43"/>
      <c r="D677" s="218" t="s">
        <v>224</v>
      </c>
      <c r="E677" s="43"/>
      <c r="F677" s="219" t="s">
        <v>861</v>
      </c>
      <c r="G677" s="43"/>
      <c r="H677" s="43"/>
      <c r="I677" s="220"/>
      <c r="J677" s="43"/>
      <c r="K677" s="43"/>
      <c r="L677" s="47"/>
      <c r="M677" s="221"/>
      <c r="N677" s="222"/>
      <c r="O677" s="87"/>
      <c r="P677" s="87"/>
      <c r="Q677" s="87"/>
      <c r="R677" s="87"/>
      <c r="S677" s="87"/>
      <c r="T677" s="88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T677" s="20" t="s">
        <v>224</v>
      </c>
      <c r="AU677" s="20" t="s">
        <v>84</v>
      </c>
    </row>
    <row r="678" s="13" customFormat="1">
      <c r="A678" s="13"/>
      <c r="B678" s="223"/>
      <c r="C678" s="224"/>
      <c r="D678" s="225" t="s">
        <v>226</v>
      </c>
      <c r="E678" s="224"/>
      <c r="F678" s="227" t="s">
        <v>862</v>
      </c>
      <c r="G678" s="224"/>
      <c r="H678" s="228">
        <v>535483.97999999998</v>
      </c>
      <c r="I678" s="229"/>
      <c r="J678" s="224"/>
      <c r="K678" s="224"/>
      <c r="L678" s="230"/>
      <c r="M678" s="231"/>
      <c r="N678" s="232"/>
      <c r="O678" s="232"/>
      <c r="P678" s="232"/>
      <c r="Q678" s="232"/>
      <c r="R678" s="232"/>
      <c r="S678" s="232"/>
      <c r="T678" s="23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4" t="s">
        <v>226</v>
      </c>
      <c r="AU678" s="234" t="s">
        <v>84</v>
      </c>
      <c r="AV678" s="13" t="s">
        <v>84</v>
      </c>
      <c r="AW678" s="13" t="s">
        <v>4</v>
      </c>
      <c r="AX678" s="13" t="s">
        <v>82</v>
      </c>
      <c r="AY678" s="234" t="s">
        <v>216</v>
      </c>
    </row>
    <row r="679" s="2" customFormat="1" ht="44.25" customHeight="1">
      <c r="A679" s="41"/>
      <c r="B679" s="42"/>
      <c r="C679" s="205" t="s">
        <v>863</v>
      </c>
      <c r="D679" s="205" t="s">
        <v>218</v>
      </c>
      <c r="E679" s="206" t="s">
        <v>864</v>
      </c>
      <c r="F679" s="207" t="s">
        <v>865</v>
      </c>
      <c r="G679" s="208" t="s">
        <v>87</v>
      </c>
      <c r="H679" s="209">
        <v>5949.8220000000001</v>
      </c>
      <c r="I679" s="210"/>
      <c r="J679" s="211">
        <f>ROUND(I679*H679,2)</f>
        <v>0</v>
      </c>
      <c r="K679" s="207" t="s">
        <v>221</v>
      </c>
      <c r="L679" s="47"/>
      <c r="M679" s="212" t="s">
        <v>19</v>
      </c>
      <c r="N679" s="213" t="s">
        <v>45</v>
      </c>
      <c r="O679" s="87"/>
      <c r="P679" s="214">
        <f>O679*H679</f>
        <v>0</v>
      </c>
      <c r="Q679" s="214">
        <v>0</v>
      </c>
      <c r="R679" s="214">
        <f>Q679*H679</f>
        <v>0</v>
      </c>
      <c r="S679" s="214">
        <v>0</v>
      </c>
      <c r="T679" s="215">
        <f>S679*H679</f>
        <v>0</v>
      </c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R679" s="216" t="s">
        <v>222</v>
      </c>
      <c r="AT679" s="216" t="s">
        <v>218</v>
      </c>
      <c r="AU679" s="216" t="s">
        <v>84</v>
      </c>
      <c r="AY679" s="20" t="s">
        <v>216</v>
      </c>
      <c r="BE679" s="217">
        <f>IF(N679="základní",J679,0)</f>
        <v>0</v>
      </c>
      <c r="BF679" s="217">
        <f>IF(N679="snížená",J679,0)</f>
        <v>0</v>
      </c>
      <c r="BG679" s="217">
        <f>IF(N679="zákl. přenesená",J679,0)</f>
        <v>0</v>
      </c>
      <c r="BH679" s="217">
        <f>IF(N679="sníž. přenesená",J679,0)</f>
        <v>0</v>
      </c>
      <c r="BI679" s="217">
        <f>IF(N679="nulová",J679,0)</f>
        <v>0</v>
      </c>
      <c r="BJ679" s="20" t="s">
        <v>82</v>
      </c>
      <c r="BK679" s="217">
        <f>ROUND(I679*H679,2)</f>
        <v>0</v>
      </c>
      <c r="BL679" s="20" t="s">
        <v>222</v>
      </c>
      <c r="BM679" s="216" t="s">
        <v>866</v>
      </c>
    </row>
    <row r="680" s="2" customFormat="1">
      <c r="A680" s="41"/>
      <c r="B680" s="42"/>
      <c r="C680" s="43"/>
      <c r="D680" s="218" t="s">
        <v>224</v>
      </c>
      <c r="E680" s="43"/>
      <c r="F680" s="219" t="s">
        <v>867</v>
      </c>
      <c r="G680" s="43"/>
      <c r="H680" s="43"/>
      <c r="I680" s="220"/>
      <c r="J680" s="43"/>
      <c r="K680" s="43"/>
      <c r="L680" s="47"/>
      <c r="M680" s="221"/>
      <c r="N680" s="222"/>
      <c r="O680" s="87"/>
      <c r="P680" s="87"/>
      <c r="Q680" s="87"/>
      <c r="R680" s="87"/>
      <c r="S680" s="87"/>
      <c r="T680" s="88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T680" s="20" t="s">
        <v>224</v>
      </c>
      <c r="AU680" s="20" t="s">
        <v>84</v>
      </c>
    </row>
    <row r="681" s="2" customFormat="1" ht="24.15" customHeight="1">
      <c r="A681" s="41"/>
      <c r="B681" s="42"/>
      <c r="C681" s="205" t="s">
        <v>868</v>
      </c>
      <c r="D681" s="205" t="s">
        <v>218</v>
      </c>
      <c r="E681" s="206" t="s">
        <v>869</v>
      </c>
      <c r="F681" s="207" t="s">
        <v>870</v>
      </c>
      <c r="G681" s="208" t="s">
        <v>87</v>
      </c>
      <c r="H681" s="209">
        <v>5949.8220000000001</v>
      </c>
      <c r="I681" s="210"/>
      <c r="J681" s="211">
        <f>ROUND(I681*H681,2)</f>
        <v>0</v>
      </c>
      <c r="K681" s="207" t="s">
        <v>221</v>
      </c>
      <c r="L681" s="47"/>
      <c r="M681" s="212" t="s">
        <v>19</v>
      </c>
      <c r="N681" s="213" t="s">
        <v>45</v>
      </c>
      <c r="O681" s="87"/>
      <c r="P681" s="214">
        <f>O681*H681</f>
        <v>0</v>
      </c>
      <c r="Q681" s="214">
        <v>0</v>
      </c>
      <c r="R681" s="214">
        <f>Q681*H681</f>
        <v>0</v>
      </c>
      <c r="S681" s="214">
        <v>0</v>
      </c>
      <c r="T681" s="215">
        <f>S681*H681</f>
        <v>0</v>
      </c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R681" s="216" t="s">
        <v>222</v>
      </c>
      <c r="AT681" s="216" t="s">
        <v>218</v>
      </c>
      <c r="AU681" s="216" t="s">
        <v>84</v>
      </c>
      <c r="AY681" s="20" t="s">
        <v>216</v>
      </c>
      <c r="BE681" s="217">
        <f>IF(N681="základní",J681,0)</f>
        <v>0</v>
      </c>
      <c r="BF681" s="217">
        <f>IF(N681="snížená",J681,0)</f>
        <v>0</v>
      </c>
      <c r="BG681" s="217">
        <f>IF(N681="zákl. přenesená",J681,0)</f>
        <v>0</v>
      </c>
      <c r="BH681" s="217">
        <f>IF(N681="sníž. přenesená",J681,0)</f>
        <v>0</v>
      </c>
      <c r="BI681" s="217">
        <f>IF(N681="nulová",J681,0)</f>
        <v>0</v>
      </c>
      <c r="BJ681" s="20" t="s">
        <v>82</v>
      </c>
      <c r="BK681" s="217">
        <f>ROUND(I681*H681,2)</f>
        <v>0</v>
      </c>
      <c r="BL681" s="20" t="s">
        <v>222</v>
      </c>
      <c r="BM681" s="216" t="s">
        <v>871</v>
      </c>
    </row>
    <row r="682" s="2" customFormat="1">
      <c r="A682" s="41"/>
      <c r="B682" s="42"/>
      <c r="C682" s="43"/>
      <c r="D682" s="218" t="s">
        <v>224</v>
      </c>
      <c r="E682" s="43"/>
      <c r="F682" s="219" t="s">
        <v>872</v>
      </c>
      <c r="G682" s="43"/>
      <c r="H682" s="43"/>
      <c r="I682" s="220"/>
      <c r="J682" s="43"/>
      <c r="K682" s="43"/>
      <c r="L682" s="47"/>
      <c r="M682" s="221"/>
      <c r="N682" s="222"/>
      <c r="O682" s="87"/>
      <c r="P682" s="87"/>
      <c r="Q682" s="87"/>
      <c r="R682" s="87"/>
      <c r="S682" s="87"/>
      <c r="T682" s="88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T682" s="20" t="s">
        <v>224</v>
      </c>
      <c r="AU682" s="20" t="s">
        <v>84</v>
      </c>
    </row>
    <row r="683" s="2" customFormat="1" ht="37.8" customHeight="1">
      <c r="A683" s="41"/>
      <c r="B683" s="42"/>
      <c r="C683" s="205" t="s">
        <v>873</v>
      </c>
      <c r="D683" s="205" t="s">
        <v>218</v>
      </c>
      <c r="E683" s="206" t="s">
        <v>874</v>
      </c>
      <c r="F683" s="207" t="s">
        <v>875</v>
      </c>
      <c r="G683" s="208" t="s">
        <v>87</v>
      </c>
      <c r="H683" s="209">
        <v>535483.97999999998</v>
      </c>
      <c r="I683" s="210"/>
      <c r="J683" s="211">
        <f>ROUND(I683*H683,2)</f>
        <v>0</v>
      </c>
      <c r="K683" s="207" t="s">
        <v>221</v>
      </c>
      <c r="L683" s="47"/>
      <c r="M683" s="212" t="s">
        <v>19</v>
      </c>
      <c r="N683" s="213" t="s">
        <v>45</v>
      </c>
      <c r="O683" s="87"/>
      <c r="P683" s="214">
        <f>O683*H683</f>
        <v>0</v>
      </c>
      <c r="Q683" s="214">
        <v>0</v>
      </c>
      <c r="R683" s="214">
        <f>Q683*H683</f>
        <v>0</v>
      </c>
      <c r="S683" s="214">
        <v>0</v>
      </c>
      <c r="T683" s="215">
        <f>S683*H683</f>
        <v>0</v>
      </c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R683" s="216" t="s">
        <v>222</v>
      </c>
      <c r="AT683" s="216" t="s">
        <v>218</v>
      </c>
      <c r="AU683" s="216" t="s">
        <v>84</v>
      </c>
      <c r="AY683" s="20" t="s">
        <v>216</v>
      </c>
      <c r="BE683" s="217">
        <f>IF(N683="základní",J683,0)</f>
        <v>0</v>
      </c>
      <c r="BF683" s="217">
        <f>IF(N683="snížená",J683,0)</f>
        <v>0</v>
      </c>
      <c r="BG683" s="217">
        <f>IF(N683="zákl. přenesená",J683,0)</f>
        <v>0</v>
      </c>
      <c r="BH683" s="217">
        <f>IF(N683="sníž. přenesená",J683,0)</f>
        <v>0</v>
      </c>
      <c r="BI683" s="217">
        <f>IF(N683="nulová",J683,0)</f>
        <v>0</v>
      </c>
      <c r="BJ683" s="20" t="s">
        <v>82</v>
      </c>
      <c r="BK683" s="217">
        <f>ROUND(I683*H683,2)</f>
        <v>0</v>
      </c>
      <c r="BL683" s="20" t="s">
        <v>222</v>
      </c>
      <c r="BM683" s="216" t="s">
        <v>876</v>
      </c>
    </row>
    <row r="684" s="2" customFormat="1">
      <c r="A684" s="41"/>
      <c r="B684" s="42"/>
      <c r="C684" s="43"/>
      <c r="D684" s="218" t="s">
        <v>224</v>
      </c>
      <c r="E684" s="43"/>
      <c r="F684" s="219" t="s">
        <v>877</v>
      </c>
      <c r="G684" s="43"/>
      <c r="H684" s="43"/>
      <c r="I684" s="220"/>
      <c r="J684" s="43"/>
      <c r="K684" s="43"/>
      <c r="L684" s="47"/>
      <c r="M684" s="221"/>
      <c r="N684" s="222"/>
      <c r="O684" s="87"/>
      <c r="P684" s="87"/>
      <c r="Q684" s="87"/>
      <c r="R684" s="87"/>
      <c r="S684" s="87"/>
      <c r="T684" s="88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T684" s="20" t="s">
        <v>224</v>
      </c>
      <c r="AU684" s="20" t="s">
        <v>84</v>
      </c>
    </row>
    <row r="685" s="13" customFormat="1">
      <c r="A685" s="13"/>
      <c r="B685" s="223"/>
      <c r="C685" s="224"/>
      <c r="D685" s="225" t="s">
        <v>226</v>
      </c>
      <c r="E685" s="224"/>
      <c r="F685" s="227" t="s">
        <v>862</v>
      </c>
      <c r="G685" s="224"/>
      <c r="H685" s="228">
        <v>535483.97999999998</v>
      </c>
      <c r="I685" s="229"/>
      <c r="J685" s="224"/>
      <c r="K685" s="224"/>
      <c r="L685" s="230"/>
      <c r="M685" s="231"/>
      <c r="N685" s="232"/>
      <c r="O685" s="232"/>
      <c r="P685" s="232"/>
      <c r="Q685" s="232"/>
      <c r="R685" s="232"/>
      <c r="S685" s="232"/>
      <c r="T685" s="23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4" t="s">
        <v>226</v>
      </c>
      <c r="AU685" s="234" t="s">
        <v>84</v>
      </c>
      <c r="AV685" s="13" t="s">
        <v>84</v>
      </c>
      <c r="AW685" s="13" t="s">
        <v>4</v>
      </c>
      <c r="AX685" s="13" t="s">
        <v>82</v>
      </c>
      <c r="AY685" s="234" t="s">
        <v>216</v>
      </c>
    </row>
    <row r="686" s="2" customFormat="1" ht="24.15" customHeight="1">
      <c r="A686" s="41"/>
      <c r="B686" s="42"/>
      <c r="C686" s="205" t="s">
        <v>878</v>
      </c>
      <c r="D686" s="205" t="s">
        <v>218</v>
      </c>
      <c r="E686" s="206" t="s">
        <v>879</v>
      </c>
      <c r="F686" s="207" t="s">
        <v>880</v>
      </c>
      <c r="G686" s="208" t="s">
        <v>87</v>
      </c>
      <c r="H686" s="209">
        <v>5949.8220000000001</v>
      </c>
      <c r="I686" s="210"/>
      <c r="J686" s="211">
        <f>ROUND(I686*H686,2)</f>
        <v>0</v>
      </c>
      <c r="K686" s="207" t="s">
        <v>221</v>
      </c>
      <c r="L686" s="47"/>
      <c r="M686" s="212" t="s">
        <v>19</v>
      </c>
      <c r="N686" s="213" t="s">
        <v>45</v>
      </c>
      <c r="O686" s="87"/>
      <c r="P686" s="214">
        <f>O686*H686</f>
        <v>0</v>
      </c>
      <c r="Q686" s="214">
        <v>0</v>
      </c>
      <c r="R686" s="214">
        <f>Q686*H686</f>
        <v>0</v>
      </c>
      <c r="S686" s="214">
        <v>0</v>
      </c>
      <c r="T686" s="215">
        <f>S686*H686</f>
        <v>0</v>
      </c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R686" s="216" t="s">
        <v>222</v>
      </c>
      <c r="AT686" s="216" t="s">
        <v>218</v>
      </c>
      <c r="AU686" s="216" t="s">
        <v>84</v>
      </c>
      <c r="AY686" s="20" t="s">
        <v>216</v>
      </c>
      <c r="BE686" s="217">
        <f>IF(N686="základní",J686,0)</f>
        <v>0</v>
      </c>
      <c r="BF686" s="217">
        <f>IF(N686="snížená",J686,0)</f>
        <v>0</v>
      </c>
      <c r="BG686" s="217">
        <f>IF(N686="zákl. přenesená",J686,0)</f>
        <v>0</v>
      </c>
      <c r="BH686" s="217">
        <f>IF(N686="sníž. přenesená",J686,0)</f>
        <v>0</v>
      </c>
      <c r="BI686" s="217">
        <f>IF(N686="nulová",J686,0)</f>
        <v>0</v>
      </c>
      <c r="BJ686" s="20" t="s">
        <v>82</v>
      </c>
      <c r="BK686" s="217">
        <f>ROUND(I686*H686,2)</f>
        <v>0</v>
      </c>
      <c r="BL686" s="20" t="s">
        <v>222</v>
      </c>
      <c r="BM686" s="216" t="s">
        <v>881</v>
      </c>
    </row>
    <row r="687" s="2" customFormat="1">
      <c r="A687" s="41"/>
      <c r="B687" s="42"/>
      <c r="C687" s="43"/>
      <c r="D687" s="218" t="s">
        <v>224</v>
      </c>
      <c r="E687" s="43"/>
      <c r="F687" s="219" t="s">
        <v>882</v>
      </c>
      <c r="G687" s="43"/>
      <c r="H687" s="43"/>
      <c r="I687" s="220"/>
      <c r="J687" s="43"/>
      <c r="K687" s="43"/>
      <c r="L687" s="47"/>
      <c r="M687" s="221"/>
      <c r="N687" s="222"/>
      <c r="O687" s="87"/>
      <c r="P687" s="87"/>
      <c r="Q687" s="87"/>
      <c r="R687" s="87"/>
      <c r="S687" s="87"/>
      <c r="T687" s="88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T687" s="20" t="s">
        <v>224</v>
      </c>
      <c r="AU687" s="20" t="s">
        <v>84</v>
      </c>
    </row>
    <row r="688" s="2" customFormat="1" ht="33" customHeight="1">
      <c r="A688" s="41"/>
      <c r="B688" s="42"/>
      <c r="C688" s="205" t="s">
        <v>883</v>
      </c>
      <c r="D688" s="205" t="s">
        <v>218</v>
      </c>
      <c r="E688" s="206" t="s">
        <v>884</v>
      </c>
      <c r="F688" s="207" t="s">
        <v>885</v>
      </c>
      <c r="G688" s="208" t="s">
        <v>125</v>
      </c>
      <c r="H688" s="209">
        <v>4</v>
      </c>
      <c r="I688" s="210"/>
      <c r="J688" s="211">
        <f>ROUND(I688*H688,2)</f>
        <v>0</v>
      </c>
      <c r="K688" s="207" t="s">
        <v>221</v>
      </c>
      <c r="L688" s="47"/>
      <c r="M688" s="212" t="s">
        <v>19</v>
      </c>
      <c r="N688" s="213" t="s">
        <v>45</v>
      </c>
      <c r="O688" s="87"/>
      <c r="P688" s="214">
        <f>O688*H688</f>
        <v>0</v>
      </c>
      <c r="Q688" s="214">
        <v>0</v>
      </c>
      <c r="R688" s="214">
        <f>Q688*H688</f>
        <v>0</v>
      </c>
      <c r="S688" s="214">
        <v>0</v>
      </c>
      <c r="T688" s="215">
        <f>S688*H688</f>
        <v>0</v>
      </c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R688" s="216" t="s">
        <v>222</v>
      </c>
      <c r="AT688" s="216" t="s">
        <v>218</v>
      </c>
      <c r="AU688" s="216" t="s">
        <v>84</v>
      </c>
      <c r="AY688" s="20" t="s">
        <v>216</v>
      </c>
      <c r="BE688" s="217">
        <f>IF(N688="základní",J688,0)</f>
        <v>0</v>
      </c>
      <c r="BF688" s="217">
        <f>IF(N688="snížená",J688,0)</f>
        <v>0</v>
      </c>
      <c r="BG688" s="217">
        <f>IF(N688="zákl. přenesená",J688,0)</f>
        <v>0</v>
      </c>
      <c r="BH688" s="217">
        <f>IF(N688="sníž. přenesená",J688,0)</f>
        <v>0</v>
      </c>
      <c r="BI688" s="217">
        <f>IF(N688="nulová",J688,0)</f>
        <v>0</v>
      </c>
      <c r="BJ688" s="20" t="s">
        <v>82</v>
      </c>
      <c r="BK688" s="217">
        <f>ROUND(I688*H688,2)</f>
        <v>0</v>
      </c>
      <c r="BL688" s="20" t="s">
        <v>222</v>
      </c>
      <c r="BM688" s="216" t="s">
        <v>886</v>
      </c>
    </row>
    <row r="689" s="2" customFormat="1">
      <c r="A689" s="41"/>
      <c r="B689" s="42"/>
      <c r="C689" s="43"/>
      <c r="D689" s="218" t="s">
        <v>224</v>
      </c>
      <c r="E689" s="43"/>
      <c r="F689" s="219" t="s">
        <v>887</v>
      </c>
      <c r="G689" s="43"/>
      <c r="H689" s="43"/>
      <c r="I689" s="220"/>
      <c r="J689" s="43"/>
      <c r="K689" s="43"/>
      <c r="L689" s="47"/>
      <c r="M689" s="221"/>
      <c r="N689" s="222"/>
      <c r="O689" s="87"/>
      <c r="P689" s="87"/>
      <c r="Q689" s="87"/>
      <c r="R689" s="87"/>
      <c r="S689" s="87"/>
      <c r="T689" s="88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T689" s="20" t="s">
        <v>224</v>
      </c>
      <c r="AU689" s="20" t="s">
        <v>84</v>
      </c>
    </row>
    <row r="690" s="2" customFormat="1" ht="37.8" customHeight="1">
      <c r="A690" s="41"/>
      <c r="B690" s="42"/>
      <c r="C690" s="205" t="s">
        <v>888</v>
      </c>
      <c r="D690" s="205" t="s">
        <v>218</v>
      </c>
      <c r="E690" s="206" t="s">
        <v>889</v>
      </c>
      <c r="F690" s="207" t="s">
        <v>890</v>
      </c>
      <c r="G690" s="208" t="s">
        <v>125</v>
      </c>
      <c r="H690" s="209">
        <v>360</v>
      </c>
      <c r="I690" s="210"/>
      <c r="J690" s="211">
        <f>ROUND(I690*H690,2)</f>
        <v>0</v>
      </c>
      <c r="K690" s="207" t="s">
        <v>221</v>
      </c>
      <c r="L690" s="47"/>
      <c r="M690" s="212" t="s">
        <v>19</v>
      </c>
      <c r="N690" s="213" t="s">
        <v>45</v>
      </c>
      <c r="O690" s="87"/>
      <c r="P690" s="214">
        <f>O690*H690</f>
        <v>0</v>
      </c>
      <c r="Q690" s="214">
        <v>0</v>
      </c>
      <c r="R690" s="214">
        <f>Q690*H690</f>
        <v>0</v>
      </c>
      <c r="S690" s="214">
        <v>0</v>
      </c>
      <c r="T690" s="215">
        <f>S690*H690</f>
        <v>0</v>
      </c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R690" s="216" t="s">
        <v>222</v>
      </c>
      <c r="AT690" s="216" t="s">
        <v>218</v>
      </c>
      <c r="AU690" s="216" t="s">
        <v>84</v>
      </c>
      <c r="AY690" s="20" t="s">
        <v>216</v>
      </c>
      <c r="BE690" s="217">
        <f>IF(N690="základní",J690,0)</f>
        <v>0</v>
      </c>
      <c r="BF690" s="217">
        <f>IF(N690="snížená",J690,0)</f>
        <v>0</v>
      </c>
      <c r="BG690" s="217">
        <f>IF(N690="zákl. přenesená",J690,0)</f>
        <v>0</v>
      </c>
      <c r="BH690" s="217">
        <f>IF(N690="sníž. přenesená",J690,0)</f>
        <v>0</v>
      </c>
      <c r="BI690" s="217">
        <f>IF(N690="nulová",J690,0)</f>
        <v>0</v>
      </c>
      <c r="BJ690" s="20" t="s">
        <v>82</v>
      </c>
      <c r="BK690" s="217">
        <f>ROUND(I690*H690,2)</f>
        <v>0</v>
      </c>
      <c r="BL690" s="20" t="s">
        <v>222</v>
      </c>
      <c r="BM690" s="216" t="s">
        <v>891</v>
      </c>
    </row>
    <row r="691" s="2" customFormat="1">
      <c r="A691" s="41"/>
      <c r="B691" s="42"/>
      <c r="C691" s="43"/>
      <c r="D691" s="218" t="s">
        <v>224</v>
      </c>
      <c r="E691" s="43"/>
      <c r="F691" s="219" t="s">
        <v>892</v>
      </c>
      <c r="G691" s="43"/>
      <c r="H691" s="43"/>
      <c r="I691" s="220"/>
      <c r="J691" s="43"/>
      <c r="K691" s="43"/>
      <c r="L691" s="47"/>
      <c r="M691" s="221"/>
      <c r="N691" s="222"/>
      <c r="O691" s="87"/>
      <c r="P691" s="87"/>
      <c r="Q691" s="87"/>
      <c r="R691" s="87"/>
      <c r="S691" s="87"/>
      <c r="T691" s="88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T691" s="20" t="s">
        <v>224</v>
      </c>
      <c r="AU691" s="20" t="s">
        <v>84</v>
      </c>
    </row>
    <row r="692" s="13" customFormat="1">
      <c r="A692" s="13"/>
      <c r="B692" s="223"/>
      <c r="C692" s="224"/>
      <c r="D692" s="225" t="s">
        <v>226</v>
      </c>
      <c r="E692" s="224"/>
      <c r="F692" s="227" t="s">
        <v>893</v>
      </c>
      <c r="G692" s="224"/>
      <c r="H692" s="228">
        <v>360</v>
      </c>
      <c r="I692" s="229"/>
      <c r="J692" s="224"/>
      <c r="K692" s="224"/>
      <c r="L692" s="230"/>
      <c r="M692" s="231"/>
      <c r="N692" s="232"/>
      <c r="O692" s="232"/>
      <c r="P692" s="232"/>
      <c r="Q692" s="232"/>
      <c r="R692" s="232"/>
      <c r="S692" s="232"/>
      <c r="T692" s="23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34" t="s">
        <v>226</v>
      </c>
      <c r="AU692" s="234" t="s">
        <v>84</v>
      </c>
      <c r="AV692" s="13" t="s">
        <v>84</v>
      </c>
      <c r="AW692" s="13" t="s">
        <v>4</v>
      </c>
      <c r="AX692" s="13" t="s">
        <v>82</v>
      </c>
      <c r="AY692" s="234" t="s">
        <v>216</v>
      </c>
    </row>
    <row r="693" s="2" customFormat="1" ht="33" customHeight="1">
      <c r="A693" s="41"/>
      <c r="B693" s="42"/>
      <c r="C693" s="205" t="s">
        <v>894</v>
      </c>
      <c r="D693" s="205" t="s">
        <v>218</v>
      </c>
      <c r="E693" s="206" t="s">
        <v>895</v>
      </c>
      <c r="F693" s="207" t="s">
        <v>896</v>
      </c>
      <c r="G693" s="208" t="s">
        <v>125</v>
      </c>
      <c r="H693" s="209">
        <v>4</v>
      </c>
      <c r="I693" s="210"/>
      <c r="J693" s="211">
        <f>ROUND(I693*H693,2)</f>
        <v>0</v>
      </c>
      <c r="K693" s="207" t="s">
        <v>221</v>
      </c>
      <c r="L693" s="47"/>
      <c r="M693" s="212" t="s">
        <v>19</v>
      </c>
      <c r="N693" s="213" t="s">
        <v>45</v>
      </c>
      <c r="O693" s="87"/>
      <c r="P693" s="214">
        <f>O693*H693</f>
        <v>0</v>
      </c>
      <c r="Q693" s="214">
        <v>0</v>
      </c>
      <c r="R693" s="214">
        <f>Q693*H693</f>
        <v>0</v>
      </c>
      <c r="S693" s="214">
        <v>0</v>
      </c>
      <c r="T693" s="215">
        <f>S693*H693</f>
        <v>0</v>
      </c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R693" s="216" t="s">
        <v>222</v>
      </c>
      <c r="AT693" s="216" t="s">
        <v>218</v>
      </c>
      <c r="AU693" s="216" t="s">
        <v>84</v>
      </c>
      <c r="AY693" s="20" t="s">
        <v>216</v>
      </c>
      <c r="BE693" s="217">
        <f>IF(N693="základní",J693,0)</f>
        <v>0</v>
      </c>
      <c r="BF693" s="217">
        <f>IF(N693="snížená",J693,0)</f>
        <v>0</v>
      </c>
      <c r="BG693" s="217">
        <f>IF(N693="zákl. přenesená",J693,0)</f>
        <v>0</v>
      </c>
      <c r="BH693" s="217">
        <f>IF(N693="sníž. přenesená",J693,0)</f>
        <v>0</v>
      </c>
      <c r="BI693" s="217">
        <f>IF(N693="nulová",J693,0)</f>
        <v>0</v>
      </c>
      <c r="BJ693" s="20" t="s">
        <v>82</v>
      </c>
      <c r="BK693" s="217">
        <f>ROUND(I693*H693,2)</f>
        <v>0</v>
      </c>
      <c r="BL693" s="20" t="s">
        <v>222</v>
      </c>
      <c r="BM693" s="216" t="s">
        <v>897</v>
      </c>
    </row>
    <row r="694" s="2" customFormat="1">
      <c r="A694" s="41"/>
      <c r="B694" s="42"/>
      <c r="C694" s="43"/>
      <c r="D694" s="218" t="s">
        <v>224</v>
      </c>
      <c r="E694" s="43"/>
      <c r="F694" s="219" t="s">
        <v>898</v>
      </c>
      <c r="G694" s="43"/>
      <c r="H694" s="43"/>
      <c r="I694" s="220"/>
      <c r="J694" s="43"/>
      <c r="K694" s="43"/>
      <c r="L694" s="47"/>
      <c r="M694" s="221"/>
      <c r="N694" s="222"/>
      <c r="O694" s="87"/>
      <c r="P694" s="87"/>
      <c r="Q694" s="87"/>
      <c r="R694" s="87"/>
      <c r="S694" s="87"/>
      <c r="T694" s="88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T694" s="20" t="s">
        <v>224</v>
      </c>
      <c r="AU694" s="20" t="s">
        <v>84</v>
      </c>
    </row>
    <row r="695" s="12" customFormat="1" ht="22.8" customHeight="1">
      <c r="A695" s="12"/>
      <c r="B695" s="189"/>
      <c r="C695" s="190"/>
      <c r="D695" s="191" t="s">
        <v>73</v>
      </c>
      <c r="E695" s="203" t="s">
        <v>899</v>
      </c>
      <c r="F695" s="203" t="s">
        <v>900</v>
      </c>
      <c r="G695" s="190"/>
      <c r="H695" s="190"/>
      <c r="I695" s="193"/>
      <c r="J695" s="204">
        <f>BK695</f>
        <v>0</v>
      </c>
      <c r="K695" s="190"/>
      <c r="L695" s="195"/>
      <c r="M695" s="196"/>
      <c r="N695" s="197"/>
      <c r="O695" s="197"/>
      <c r="P695" s="198">
        <f>SUM(P696:P725)</f>
        <v>0</v>
      </c>
      <c r="Q695" s="197"/>
      <c r="R695" s="198">
        <f>SUM(R696:R725)</f>
        <v>0</v>
      </c>
      <c r="S695" s="197"/>
      <c r="T695" s="199">
        <f>SUM(T696:T725)</f>
        <v>248.08229</v>
      </c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R695" s="200" t="s">
        <v>82</v>
      </c>
      <c r="AT695" s="201" t="s">
        <v>73</v>
      </c>
      <c r="AU695" s="201" t="s">
        <v>82</v>
      </c>
      <c r="AY695" s="200" t="s">
        <v>216</v>
      </c>
      <c r="BK695" s="202">
        <f>SUM(BK696:BK725)</f>
        <v>0</v>
      </c>
    </row>
    <row r="696" s="2" customFormat="1" ht="24.15" customHeight="1">
      <c r="A696" s="41"/>
      <c r="B696" s="42"/>
      <c r="C696" s="205" t="s">
        <v>901</v>
      </c>
      <c r="D696" s="205" t="s">
        <v>218</v>
      </c>
      <c r="E696" s="206" t="s">
        <v>902</v>
      </c>
      <c r="F696" s="207" t="s">
        <v>903</v>
      </c>
      <c r="G696" s="208" t="s">
        <v>125</v>
      </c>
      <c r="H696" s="209">
        <v>22</v>
      </c>
      <c r="I696" s="210"/>
      <c r="J696" s="211">
        <f>ROUND(I696*H696,2)</f>
        <v>0</v>
      </c>
      <c r="K696" s="207" t="s">
        <v>221</v>
      </c>
      <c r="L696" s="47"/>
      <c r="M696" s="212" t="s">
        <v>19</v>
      </c>
      <c r="N696" s="213" t="s">
        <v>45</v>
      </c>
      <c r="O696" s="87"/>
      <c r="P696" s="214">
        <f>O696*H696</f>
        <v>0</v>
      </c>
      <c r="Q696" s="214">
        <v>0</v>
      </c>
      <c r="R696" s="214">
        <f>Q696*H696</f>
        <v>0</v>
      </c>
      <c r="S696" s="214">
        <v>0</v>
      </c>
      <c r="T696" s="215">
        <f>S696*H696</f>
        <v>0</v>
      </c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R696" s="216" t="s">
        <v>222</v>
      </c>
      <c r="AT696" s="216" t="s">
        <v>218</v>
      </c>
      <c r="AU696" s="216" t="s">
        <v>84</v>
      </c>
      <c r="AY696" s="20" t="s">
        <v>216</v>
      </c>
      <c r="BE696" s="217">
        <f>IF(N696="základní",J696,0)</f>
        <v>0</v>
      </c>
      <c r="BF696" s="217">
        <f>IF(N696="snížená",J696,0)</f>
        <v>0</v>
      </c>
      <c r="BG696" s="217">
        <f>IF(N696="zákl. přenesená",J696,0)</f>
        <v>0</v>
      </c>
      <c r="BH696" s="217">
        <f>IF(N696="sníž. přenesená",J696,0)</f>
        <v>0</v>
      </c>
      <c r="BI696" s="217">
        <f>IF(N696="nulová",J696,0)</f>
        <v>0</v>
      </c>
      <c r="BJ696" s="20" t="s">
        <v>82</v>
      </c>
      <c r="BK696" s="217">
        <f>ROUND(I696*H696,2)</f>
        <v>0</v>
      </c>
      <c r="BL696" s="20" t="s">
        <v>222</v>
      </c>
      <c r="BM696" s="216" t="s">
        <v>904</v>
      </c>
    </row>
    <row r="697" s="2" customFormat="1">
      <c r="A697" s="41"/>
      <c r="B697" s="42"/>
      <c r="C697" s="43"/>
      <c r="D697" s="218" t="s">
        <v>224</v>
      </c>
      <c r="E697" s="43"/>
      <c r="F697" s="219" t="s">
        <v>905</v>
      </c>
      <c r="G697" s="43"/>
      <c r="H697" s="43"/>
      <c r="I697" s="220"/>
      <c r="J697" s="43"/>
      <c r="K697" s="43"/>
      <c r="L697" s="47"/>
      <c r="M697" s="221"/>
      <c r="N697" s="222"/>
      <c r="O697" s="87"/>
      <c r="P697" s="87"/>
      <c r="Q697" s="87"/>
      <c r="R697" s="87"/>
      <c r="S697" s="87"/>
      <c r="T697" s="88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T697" s="20" t="s">
        <v>224</v>
      </c>
      <c r="AU697" s="20" t="s">
        <v>84</v>
      </c>
    </row>
    <row r="698" s="13" customFormat="1">
      <c r="A698" s="13"/>
      <c r="B698" s="223"/>
      <c r="C698" s="224"/>
      <c r="D698" s="225" t="s">
        <v>226</v>
      </c>
      <c r="E698" s="226" t="s">
        <v>19</v>
      </c>
      <c r="F698" s="227" t="s">
        <v>316</v>
      </c>
      <c r="G698" s="224"/>
      <c r="H698" s="228">
        <v>22</v>
      </c>
      <c r="I698" s="229"/>
      <c r="J698" s="224"/>
      <c r="K698" s="224"/>
      <c r="L698" s="230"/>
      <c r="M698" s="231"/>
      <c r="N698" s="232"/>
      <c r="O698" s="232"/>
      <c r="P698" s="232"/>
      <c r="Q698" s="232"/>
      <c r="R698" s="232"/>
      <c r="S698" s="232"/>
      <c r="T698" s="23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34" t="s">
        <v>226</v>
      </c>
      <c r="AU698" s="234" t="s">
        <v>84</v>
      </c>
      <c r="AV698" s="13" t="s">
        <v>84</v>
      </c>
      <c r="AW698" s="13" t="s">
        <v>35</v>
      </c>
      <c r="AX698" s="13" t="s">
        <v>82</v>
      </c>
      <c r="AY698" s="234" t="s">
        <v>216</v>
      </c>
    </row>
    <row r="699" s="2" customFormat="1" ht="24.15" customHeight="1">
      <c r="A699" s="41"/>
      <c r="B699" s="42"/>
      <c r="C699" s="205" t="s">
        <v>906</v>
      </c>
      <c r="D699" s="205" t="s">
        <v>218</v>
      </c>
      <c r="E699" s="206" t="s">
        <v>907</v>
      </c>
      <c r="F699" s="207" t="s">
        <v>908</v>
      </c>
      <c r="G699" s="208" t="s">
        <v>125</v>
      </c>
      <c r="H699" s="209">
        <v>8.0999999999999996</v>
      </c>
      <c r="I699" s="210"/>
      <c r="J699" s="211">
        <f>ROUND(I699*H699,2)</f>
        <v>0</v>
      </c>
      <c r="K699" s="207" t="s">
        <v>221</v>
      </c>
      <c r="L699" s="47"/>
      <c r="M699" s="212" t="s">
        <v>19</v>
      </c>
      <c r="N699" s="213" t="s">
        <v>45</v>
      </c>
      <c r="O699" s="87"/>
      <c r="P699" s="214">
        <f>O699*H699</f>
        <v>0</v>
      </c>
      <c r="Q699" s="214">
        <v>0</v>
      </c>
      <c r="R699" s="214">
        <f>Q699*H699</f>
        <v>0</v>
      </c>
      <c r="S699" s="214">
        <v>0.37</v>
      </c>
      <c r="T699" s="215">
        <f>S699*H699</f>
        <v>2.9969999999999999</v>
      </c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R699" s="216" t="s">
        <v>222</v>
      </c>
      <c r="AT699" s="216" t="s">
        <v>218</v>
      </c>
      <c r="AU699" s="216" t="s">
        <v>84</v>
      </c>
      <c r="AY699" s="20" t="s">
        <v>216</v>
      </c>
      <c r="BE699" s="217">
        <f>IF(N699="základní",J699,0)</f>
        <v>0</v>
      </c>
      <c r="BF699" s="217">
        <f>IF(N699="snížená",J699,0)</f>
        <v>0</v>
      </c>
      <c r="BG699" s="217">
        <f>IF(N699="zákl. přenesená",J699,0)</f>
        <v>0</v>
      </c>
      <c r="BH699" s="217">
        <f>IF(N699="sníž. přenesená",J699,0)</f>
        <v>0</v>
      </c>
      <c r="BI699" s="217">
        <f>IF(N699="nulová",J699,0)</f>
        <v>0</v>
      </c>
      <c r="BJ699" s="20" t="s">
        <v>82</v>
      </c>
      <c r="BK699" s="217">
        <f>ROUND(I699*H699,2)</f>
        <v>0</v>
      </c>
      <c r="BL699" s="20" t="s">
        <v>222</v>
      </c>
      <c r="BM699" s="216" t="s">
        <v>909</v>
      </c>
    </row>
    <row r="700" s="2" customFormat="1">
      <c r="A700" s="41"/>
      <c r="B700" s="42"/>
      <c r="C700" s="43"/>
      <c r="D700" s="218" t="s">
        <v>224</v>
      </c>
      <c r="E700" s="43"/>
      <c r="F700" s="219" t="s">
        <v>910</v>
      </c>
      <c r="G700" s="43"/>
      <c r="H700" s="43"/>
      <c r="I700" s="220"/>
      <c r="J700" s="43"/>
      <c r="K700" s="43"/>
      <c r="L700" s="47"/>
      <c r="M700" s="221"/>
      <c r="N700" s="222"/>
      <c r="O700" s="87"/>
      <c r="P700" s="87"/>
      <c r="Q700" s="87"/>
      <c r="R700" s="87"/>
      <c r="S700" s="87"/>
      <c r="T700" s="88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T700" s="20" t="s">
        <v>224</v>
      </c>
      <c r="AU700" s="20" t="s">
        <v>84</v>
      </c>
    </row>
    <row r="701" s="13" customFormat="1">
      <c r="A701" s="13"/>
      <c r="B701" s="223"/>
      <c r="C701" s="224"/>
      <c r="D701" s="225" t="s">
        <v>226</v>
      </c>
      <c r="E701" s="226" t="s">
        <v>19</v>
      </c>
      <c r="F701" s="227" t="s">
        <v>288</v>
      </c>
      <c r="G701" s="224"/>
      <c r="H701" s="228">
        <v>6</v>
      </c>
      <c r="I701" s="229"/>
      <c r="J701" s="224"/>
      <c r="K701" s="224"/>
      <c r="L701" s="230"/>
      <c r="M701" s="231"/>
      <c r="N701" s="232"/>
      <c r="O701" s="232"/>
      <c r="P701" s="232"/>
      <c r="Q701" s="232"/>
      <c r="R701" s="232"/>
      <c r="S701" s="232"/>
      <c r="T701" s="23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4" t="s">
        <v>226</v>
      </c>
      <c r="AU701" s="234" t="s">
        <v>84</v>
      </c>
      <c r="AV701" s="13" t="s">
        <v>84</v>
      </c>
      <c r="AW701" s="13" t="s">
        <v>35</v>
      </c>
      <c r="AX701" s="13" t="s">
        <v>74</v>
      </c>
      <c r="AY701" s="234" t="s">
        <v>216</v>
      </c>
    </row>
    <row r="702" s="13" customFormat="1">
      <c r="A702" s="13"/>
      <c r="B702" s="223"/>
      <c r="C702" s="224"/>
      <c r="D702" s="225" t="s">
        <v>226</v>
      </c>
      <c r="E702" s="226" t="s">
        <v>19</v>
      </c>
      <c r="F702" s="227" t="s">
        <v>911</v>
      </c>
      <c r="G702" s="224"/>
      <c r="H702" s="228">
        <v>2.1000000000000001</v>
      </c>
      <c r="I702" s="229"/>
      <c r="J702" s="224"/>
      <c r="K702" s="224"/>
      <c r="L702" s="230"/>
      <c r="M702" s="231"/>
      <c r="N702" s="232"/>
      <c r="O702" s="232"/>
      <c r="P702" s="232"/>
      <c r="Q702" s="232"/>
      <c r="R702" s="232"/>
      <c r="S702" s="232"/>
      <c r="T702" s="23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34" t="s">
        <v>226</v>
      </c>
      <c r="AU702" s="234" t="s">
        <v>84</v>
      </c>
      <c r="AV702" s="13" t="s">
        <v>84</v>
      </c>
      <c r="AW702" s="13" t="s">
        <v>35</v>
      </c>
      <c r="AX702" s="13" t="s">
        <v>74</v>
      </c>
      <c r="AY702" s="234" t="s">
        <v>216</v>
      </c>
    </row>
    <row r="703" s="15" customFormat="1">
      <c r="A703" s="15"/>
      <c r="B703" s="256"/>
      <c r="C703" s="257"/>
      <c r="D703" s="225" t="s">
        <v>226</v>
      </c>
      <c r="E703" s="258" t="s">
        <v>19</v>
      </c>
      <c r="F703" s="259" t="s">
        <v>330</v>
      </c>
      <c r="G703" s="257"/>
      <c r="H703" s="260">
        <v>8.0999999999999996</v>
      </c>
      <c r="I703" s="261"/>
      <c r="J703" s="257"/>
      <c r="K703" s="257"/>
      <c r="L703" s="262"/>
      <c r="M703" s="263"/>
      <c r="N703" s="264"/>
      <c r="O703" s="264"/>
      <c r="P703" s="264"/>
      <c r="Q703" s="264"/>
      <c r="R703" s="264"/>
      <c r="S703" s="264"/>
      <c r="T703" s="26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T703" s="266" t="s">
        <v>226</v>
      </c>
      <c r="AU703" s="266" t="s">
        <v>84</v>
      </c>
      <c r="AV703" s="15" t="s">
        <v>222</v>
      </c>
      <c r="AW703" s="15" t="s">
        <v>35</v>
      </c>
      <c r="AX703" s="15" t="s">
        <v>82</v>
      </c>
      <c r="AY703" s="266" t="s">
        <v>216</v>
      </c>
    </row>
    <row r="704" s="2" customFormat="1" ht="37.8" customHeight="1">
      <c r="A704" s="41"/>
      <c r="B704" s="42"/>
      <c r="C704" s="205" t="s">
        <v>912</v>
      </c>
      <c r="D704" s="205" t="s">
        <v>218</v>
      </c>
      <c r="E704" s="206" t="s">
        <v>913</v>
      </c>
      <c r="F704" s="207" t="s">
        <v>914</v>
      </c>
      <c r="G704" s="208" t="s">
        <v>87</v>
      </c>
      <c r="H704" s="209">
        <v>10</v>
      </c>
      <c r="I704" s="210"/>
      <c r="J704" s="211">
        <f>ROUND(I704*H704,2)</f>
        <v>0</v>
      </c>
      <c r="K704" s="207" t="s">
        <v>221</v>
      </c>
      <c r="L704" s="47"/>
      <c r="M704" s="212" t="s">
        <v>19</v>
      </c>
      <c r="N704" s="213" t="s">
        <v>45</v>
      </c>
      <c r="O704" s="87"/>
      <c r="P704" s="214">
        <f>O704*H704</f>
        <v>0</v>
      </c>
      <c r="Q704" s="214">
        <v>0</v>
      </c>
      <c r="R704" s="214">
        <f>Q704*H704</f>
        <v>0</v>
      </c>
      <c r="S704" s="214">
        <v>0.062</v>
      </c>
      <c r="T704" s="215">
        <f>S704*H704</f>
        <v>0.62</v>
      </c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R704" s="216" t="s">
        <v>222</v>
      </c>
      <c r="AT704" s="216" t="s">
        <v>218</v>
      </c>
      <c r="AU704" s="216" t="s">
        <v>84</v>
      </c>
      <c r="AY704" s="20" t="s">
        <v>216</v>
      </c>
      <c r="BE704" s="217">
        <f>IF(N704="základní",J704,0)</f>
        <v>0</v>
      </c>
      <c r="BF704" s="217">
        <f>IF(N704="snížená",J704,0)</f>
        <v>0</v>
      </c>
      <c r="BG704" s="217">
        <f>IF(N704="zákl. přenesená",J704,0)</f>
        <v>0</v>
      </c>
      <c r="BH704" s="217">
        <f>IF(N704="sníž. přenesená",J704,0)</f>
        <v>0</v>
      </c>
      <c r="BI704" s="217">
        <f>IF(N704="nulová",J704,0)</f>
        <v>0</v>
      </c>
      <c r="BJ704" s="20" t="s">
        <v>82</v>
      </c>
      <c r="BK704" s="217">
        <f>ROUND(I704*H704,2)</f>
        <v>0</v>
      </c>
      <c r="BL704" s="20" t="s">
        <v>222</v>
      </c>
      <c r="BM704" s="216" t="s">
        <v>915</v>
      </c>
    </row>
    <row r="705" s="2" customFormat="1">
      <c r="A705" s="41"/>
      <c r="B705" s="42"/>
      <c r="C705" s="43"/>
      <c r="D705" s="218" t="s">
        <v>224</v>
      </c>
      <c r="E705" s="43"/>
      <c r="F705" s="219" t="s">
        <v>916</v>
      </c>
      <c r="G705" s="43"/>
      <c r="H705" s="43"/>
      <c r="I705" s="220"/>
      <c r="J705" s="43"/>
      <c r="K705" s="43"/>
      <c r="L705" s="47"/>
      <c r="M705" s="221"/>
      <c r="N705" s="222"/>
      <c r="O705" s="87"/>
      <c r="P705" s="87"/>
      <c r="Q705" s="87"/>
      <c r="R705" s="87"/>
      <c r="S705" s="87"/>
      <c r="T705" s="88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T705" s="20" t="s">
        <v>224</v>
      </c>
      <c r="AU705" s="20" t="s">
        <v>84</v>
      </c>
    </row>
    <row r="706" s="13" customFormat="1">
      <c r="A706" s="13"/>
      <c r="B706" s="223"/>
      <c r="C706" s="224"/>
      <c r="D706" s="225" t="s">
        <v>226</v>
      </c>
      <c r="E706" s="226" t="s">
        <v>19</v>
      </c>
      <c r="F706" s="227" t="s">
        <v>917</v>
      </c>
      <c r="G706" s="224"/>
      <c r="H706" s="228">
        <v>10</v>
      </c>
      <c r="I706" s="229"/>
      <c r="J706" s="224"/>
      <c r="K706" s="224"/>
      <c r="L706" s="230"/>
      <c r="M706" s="231"/>
      <c r="N706" s="232"/>
      <c r="O706" s="232"/>
      <c r="P706" s="232"/>
      <c r="Q706" s="232"/>
      <c r="R706" s="232"/>
      <c r="S706" s="232"/>
      <c r="T706" s="23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4" t="s">
        <v>226</v>
      </c>
      <c r="AU706" s="234" t="s">
        <v>84</v>
      </c>
      <c r="AV706" s="13" t="s">
        <v>84</v>
      </c>
      <c r="AW706" s="13" t="s">
        <v>35</v>
      </c>
      <c r="AX706" s="13" t="s">
        <v>82</v>
      </c>
      <c r="AY706" s="234" t="s">
        <v>216</v>
      </c>
    </row>
    <row r="707" s="2" customFormat="1" ht="44.25" customHeight="1">
      <c r="A707" s="41"/>
      <c r="B707" s="42"/>
      <c r="C707" s="205" t="s">
        <v>918</v>
      </c>
      <c r="D707" s="205" t="s">
        <v>218</v>
      </c>
      <c r="E707" s="206" t="s">
        <v>919</v>
      </c>
      <c r="F707" s="207" t="s">
        <v>920</v>
      </c>
      <c r="G707" s="208" t="s">
        <v>87</v>
      </c>
      <c r="H707" s="209">
        <v>15.529999999999999</v>
      </c>
      <c r="I707" s="210"/>
      <c r="J707" s="211">
        <f>ROUND(I707*H707,2)</f>
        <v>0</v>
      </c>
      <c r="K707" s="207" t="s">
        <v>221</v>
      </c>
      <c r="L707" s="47"/>
      <c r="M707" s="212" t="s">
        <v>19</v>
      </c>
      <c r="N707" s="213" t="s">
        <v>45</v>
      </c>
      <c r="O707" s="87"/>
      <c r="P707" s="214">
        <f>O707*H707</f>
        <v>0</v>
      </c>
      <c r="Q707" s="214">
        <v>0</v>
      </c>
      <c r="R707" s="214">
        <f>Q707*H707</f>
        <v>0</v>
      </c>
      <c r="S707" s="214">
        <v>0.031</v>
      </c>
      <c r="T707" s="215">
        <f>S707*H707</f>
        <v>0.48142999999999997</v>
      </c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R707" s="216" t="s">
        <v>222</v>
      </c>
      <c r="AT707" s="216" t="s">
        <v>218</v>
      </c>
      <c r="AU707" s="216" t="s">
        <v>84</v>
      </c>
      <c r="AY707" s="20" t="s">
        <v>216</v>
      </c>
      <c r="BE707" s="217">
        <f>IF(N707="základní",J707,0)</f>
        <v>0</v>
      </c>
      <c r="BF707" s="217">
        <f>IF(N707="snížená",J707,0)</f>
        <v>0</v>
      </c>
      <c r="BG707" s="217">
        <f>IF(N707="zákl. přenesená",J707,0)</f>
        <v>0</v>
      </c>
      <c r="BH707" s="217">
        <f>IF(N707="sníž. přenesená",J707,0)</f>
        <v>0</v>
      </c>
      <c r="BI707" s="217">
        <f>IF(N707="nulová",J707,0)</f>
        <v>0</v>
      </c>
      <c r="BJ707" s="20" t="s">
        <v>82</v>
      </c>
      <c r="BK707" s="217">
        <f>ROUND(I707*H707,2)</f>
        <v>0</v>
      </c>
      <c r="BL707" s="20" t="s">
        <v>222</v>
      </c>
      <c r="BM707" s="216" t="s">
        <v>921</v>
      </c>
    </row>
    <row r="708" s="2" customFormat="1">
      <c r="A708" s="41"/>
      <c r="B708" s="42"/>
      <c r="C708" s="43"/>
      <c r="D708" s="218" t="s">
        <v>224</v>
      </c>
      <c r="E708" s="43"/>
      <c r="F708" s="219" t="s">
        <v>922</v>
      </c>
      <c r="G708" s="43"/>
      <c r="H708" s="43"/>
      <c r="I708" s="220"/>
      <c r="J708" s="43"/>
      <c r="K708" s="43"/>
      <c r="L708" s="47"/>
      <c r="M708" s="221"/>
      <c r="N708" s="222"/>
      <c r="O708" s="87"/>
      <c r="P708" s="87"/>
      <c r="Q708" s="87"/>
      <c r="R708" s="87"/>
      <c r="S708" s="87"/>
      <c r="T708" s="88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T708" s="20" t="s">
        <v>224</v>
      </c>
      <c r="AU708" s="20" t="s">
        <v>84</v>
      </c>
    </row>
    <row r="709" s="13" customFormat="1">
      <c r="A709" s="13"/>
      <c r="B709" s="223"/>
      <c r="C709" s="224"/>
      <c r="D709" s="225" t="s">
        <v>226</v>
      </c>
      <c r="E709" s="226" t="s">
        <v>19</v>
      </c>
      <c r="F709" s="227" t="s">
        <v>923</v>
      </c>
      <c r="G709" s="224"/>
      <c r="H709" s="228">
        <v>1.155</v>
      </c>
      <c r="I709" s="229"/>
      <c r="J709" s="224"/>
      <c r="K709" s="224"/>
      <c r="L709" s="230"/>
      <c r="M709" s="231"/>
      <c r="N709" s="232"/>
      <c r="O709" s="232"/>
      <c r="P709" s="232"/>
      <c r="Q709" s="232"/>
      <c r="R709" s="232"/>
      <c r="S709" s="232"/>
      <c r="T709" s="23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4" t="s">
        <v>226</v>
      </c>
      <c r="AU709" s="234" t="s">
        <v>84</v>
      </c>
      <c r="AV709" s="13" t="s">
        <v>84</v>
      </c>
      <c r="AW709" s="13" t="s">
        <v>35</v>
      </c>
      <c r="AX709" s="13" t="s">
        <v>74</v>
      </c>
      <c r="AY709" s="234" t="s">
        <v>216</v>
      </c>
    </row>
    <row r="710" s="13" customFormat="1">
      <c r="A710" s="13"/>
      <c r="B710" s="223"/>
      <c r="C710" s="224"/>
      <c r="D710" s="225" t="s">
        <v>226</v>
      </c>
      <c r="E710" s="226" t="s">
        <v>19</v>
      </c>
      <c r="F710" s="227" t="s">
        <v>924</v>
      </c>
      <c r="G710" s="224"/>
      <c r="H710" s="228">
        <v>6.8399999999999999</v>
      </c>
      <c r="I710" s="229"/>
      <c r="J710" s="224"/>
      <c r="K710" s="224"/>
      <c r="L710" s="230"/>
      <c r="M710" s="231"/>
      <c r="N710" s="232"/>
      <c r="O710" s="232"/>
      <c r="P710" s="232"/>
      <c r="Q710" s="232"/>
      <c r="R710" s="232"/>
      <c r="S710" s="232"/>
      <c r="T710" s="23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34" t="s">
        <v>226</v>
      </c>
      <c r="AU710" s="234" t="s">
        <v>84</v>
      </c>
      <c r="AV710" s="13" t="s">
        <v>84</v>
      </c>
      <c r="AW710" s="13" t="s">
        <v>35</v>
      </c>
      <c r="AX710" s="13" t="s">
        <v>74</v>
      </c>
      <c r="AY710" s="234" t="s">
        <v>216</v>
      </c>
    </row>
    <row r="711" s="13" customFormat="1">
      <c r="A711" s="13"/>
      <c r="B711" s="223"/>
      <c r="C711" s="224"/>
      <c r="D711" s="225" t="s">
        <v>226</v>
      </c>
      <c r="E711" s="226" t="s">
        <v>19</v>
      </c>
      <c r="F711" s="227" t="s">
        <v>925</v>
      </c>
      <c r="G711" s="224"/>
      <c r="H711" s="228">
        <v>5.0599999999999996</v>
      </c>
      <c r="I711" s="229"/>
      <c r="J711" s="224"/>
      <c r="K711" s="224"/>
      <c r="L711" s="230"/>
      <c r="M711" s="231"/>
      <c r="N711" s="232"/>
      <c r="O711" s="232"/>
      <c r="P711" s="232"/>
      <c r="Q711" s="232"/>
      <c r="R711" s="232"/>
      <c r="S711" s="232"/>
      <c r="T711" s="23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34" t="s">
        <v>226</v>
      </c>
      <c r="AU711" s="234" t="s">
        <v>84</v>
      </c>
      <c r="AV711" s="13" t="s">
        <v>84</v>
      </c>
      <c r="AW711" s="13" t="s">
        <v>35</v>
      </c>
      <c r="AX711" s="13" t="s">
        <v>74</v>
      </c>
      <c r="AY711" s="234" t="s">
        <v>216</v>
      </c>
    </row>
    <row r="712" s="13" customFormat="1">
      <c r="A712" s="13"/>
      <c r="B712" s="223"/>
      <c r="C712" s="224"/>
      <c r="D712" s="225" t="s">
        <v>226</v>
      </c>
      <c r="E712" s="226" t="s">
        <v>19</v>
      </c>
      <c r="F712" s="227" t="s">
        <v>926</v>
      </c>
      <c r="G712" s="224"/>
      <c r="H712" s="228">
        <v>2.4750000000000001</v>
      </c>
      <c r="I712" s="229"/>
      <c r="J712" s="224"/>
      <c r="K712" s="224"/>
      <c r="L712" s="230"/>
      <c r="M712" s="231"/>
      <c r="N712" s="232"/>
      <c r="O712" s="232"/>
      <c r="P712" s="232"/>
      <c r="Q712" s="232"/>
      <c r="R712" s="232"/>
      <c r="S712" s="232"/>
      <c r="T712" s="23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34" t="s">
        <v>226</v>
      </c>
      <c r="AU712" s="234" t="s">
        <v>84</v>
      </c>
      <c r="AV712" s="13" t="s">
        <v>84</v>
      </c>
      <c r="AW712" s="13" t="s">
        <v>35</v>
      </c>
      <c r="AX712" s="13" t="s">
        <v>74</v>
      </c>
      <c r="AY712" s="234" t="s">
        <v>216</v>
      </c>
    </row>
    <row r="713" s="15" customFormat="1">
      <c r="A713" s="15"/>
      <c r="B713" s="256"/>
      <c r="C713" s="257"/>
      <c r="D713" s="225" t="s">
        <v>226</v>
      </c>
      <c r="E713" s="258" t="s">
        <v>19</v>
      </c>
      <c r="F713" s="259" t="s">
        <v>330</v>
      </c>
      <c r="G713" s="257"/>
      <c r="H713" s="260">
        <v>15.529999999999999</v>
      </c>
      <c r="I713" s="261"/>
      <c r="J713" s="257"/>
      <c r="K713" s="257"/>
      <c r="L713" s="262"/>
      <c r="M713" s="263"/>
      <c r="N713" s="264"/>
      <c r="O713" s="264"/>
      <c r="P713" s="264"/>
      <c r="Q713" s="264"/>
      <c r="R713" s="264"/>
      <c r="S713" s="264"/>
      <c r="T713" s="26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T713" s="266" t="s">
        <v>226</v>
      </c>
      <c r="AU713" s="266" t="s">
        <v>84</v>
      </c>
      <c r="AV713" s="15" t="s">
        <v>222</v>
      </c>
      <c r="AW713" s="15" t="s">
        <v>35</v>
      </c>
      <c r="AX713" s="15" t="s">
        <v>82</v>
      </c>
      <c r="AY713" s="266" t="s">
        <v>216</v>
      </c>
    </row>
    <row r="714" s="2" customFormat="1" ht="37.8" customHeight="1">
      <c r="A714" s="41"/>
      <c r="B714" s="42"/>
      <c r="C714" s="205" t="s">
        <v>927</v>
      </c>
      <c r="D714" s="205" t="s">
        <v>218</v>
      </c>
      <c r="E714" s="206" t="s">
        <v>928</v>
      </c>
      <c r="F714" s="207" t="s">
        <v>929</v>
      </c>
      <c r="G714" s="208" t="s">
        <v>234</v>
      </c>
      <c r="H714" s="209">
        <v>0.154</v>
      </c>
      <c r="I714" s="210"/>
      <c r="J714" s="211">
        <f>ROUND(I714*H714,2)</f>
        <v>0</v>
      </c>
      <c r="K714" s="207" t="s">
        <v>221</v>
      </c>
      <c r="L714" s="47"/>
      <c r="M714" s="212" t="s">
        <v>19</v>
      </c>
      <c r="N714" s="213" t="s">
        <v>45</v>
      </c>
      <c r="O714" s="87"/>
      <c r="P714" s="214">
        <f>O714*H714</f>
        <v>0</v>
      </c>
      <c r="Q714" s="214">
        <v>0</v>
      </c>
      <c r="R714" s="214">
        <f>Q714*H714</f>
        <v>0</v>
      </c>
      <c r="S714" s="214">
        <v>1.8</v>
      </c>
      <c r="T714" s="215">
        <f>S714*H714</f>
        <v>0.2772</v>
      </c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R714" s="216" t="s">
        <v>222</v>
      </c>
      <c r="AT714" s="216" t="s">
        <v>218</v>
      </c>
      <c r="AU714" s="216" t="s">
        <v>84</v>
      </c>
      <c r="AY714" s="20" t="s">
        <v>216</v>
      </c>
      <c r="BE714" s="217">
        <f>IF(N714="základní",J714,0)</f>
        <v>0</v>
      </c>
      <c r="BF714" s="217">
        <f>IF(N714="snížená",J714,0)</f>
        <v>0</v>
      </c>
      <c r="BG714" s="217">
        <f>IF(N714="zákl. přenesená",J714,0)</f>
        <v>0</v>
      </c>
      <c r="BH714" s="217">
        <f>IF(N714="sníž. přenesená",J714,0)</f>
        <v>0</v>
      </c>
      <c r="BI714" s="217">
        <f>IF(N714="nulová",J714,0)</f>
        <v>0</v>
      </c>
      <c r="BJ714" s="20" t="s">
        <v>82</v>
      </c>
      <c r="BK714" s="217">
        <f>ROUND(I714*H714,2)</f>
        <v>0</v>
      </c>
      <c r="BL714" s="20" t="s">
        <v>222</v>
      </c>
      <c r="BM714" s="216" t="s">
        <v>930</v>
      </c>
    </row>
    <row r="715" s="2" customFormat="1">
      <c r="A715" s="41"/>
      <c r="B715" s="42"/>
      <c r="C715" s="43"/>
      <c r="D715" s="218" t="s">
        <v>224</v>
      </c>
      <c r="E715" s="43"/>
      <c r="F715" s="219" t="s">
        <v>931</v>
      </c>
      <c r="G715" s="43"/>
      <c r="H715" s="43"/>
      <c r="I715" s="220"/>
      <c r="J715" s="43"/>
      <c r="K715" s="43"/>
      <c r="L715" s="47"/>
      <c r="M715" s="221"/>
      <c r="N715" s="222"/>
      <c r="O715" s="87"/>
      <c r="P715" s="87"/>
      <c r="Q715" s="87"/>
      <c r="R715" s="87"/>
      <c r="S715" s="87"/>
      <c r="T715" s="88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T715" s="20" t="s">
        <v>224</v>
      </c>
      <c r="AU715" s="20" t="s">
        <v>84</v>
      </c>
    </row>
    <row r="716" s="13" customFormat="1">
      <c r="A716" s="13"/>
      <c r="B716" s="223"/>
      <c r="C716" s="224"/>
      <c r="D716" s="225" t="s">
        <v>226</v>
      </c>
      <c r="E716" s="226" t="s">
        <v>19</v>
      </c>
      <c r="F716" s="227" t="s">
        <v>932</v>
      </c>
      <c r="G716" s="224"/>
      <c r="H716" s="228">
        <v>0.154</v>
      </c>
      <c r="I716" s="229"/>
      <c r="J716" s="224"/>
      <c r="K716" s="224"/>
      <c r="L716" s="230"/>
      <c r="M716" s="231"/>
      <c r="N716" s="232"/>
      <c r="O716" s="232"/>
      <c r="P716" s="232"/>
      <c r="Q716" s="232"/>
      <c r="R716" s="232"/>
      <c r="S716" s="232"/>
      <c r="T716" s="23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4" t="s">
        <v>226</v>
      </c>
      <c r="AU716" s="234" t="s">
        <v>84</v>
      </c>
      <c r="AV716" s="13" t="s">
        <v>84</v>
      </c>
      <c r="AW716" s="13" t="s">
        <v>35</v>
      </c>
      <c r="AX716" s="13" t="s">
        <v>82</v>
      </c>
      <c r="AY716" s="234" t="s">
        <v>216</v>
      </c>
    </row>
    <row r="717" s="2" customFormat="1" ht="37.8" customHeight="1">
      <c r="A717" s="41"/>
      <c r="B717" s="42"/>
      <c r="C717" s="205" t="s">
        <v>933</v>
      </c>
      <c r="D717" s="205" t="s">
        <v>218</v>
      </c>
      <c r="E717" s="206" t="s">
        <v>934</v>
      </c>
      <c r="F717" s="207" t="s">
        <v>935</v>
      </c>
      <c r="G717" s="208" t="s">
        <v>87</v>
      </c>
      <c r="H717" s="209">
        <v>2</v>
      </c>
      <c r="I717" s="210"/>
      <c r="J717" s="211">
        <f>ROUND(I717*H717,2)</f>
        <v>0</v>
      </c>
      <c r="K717" s="207" t="s">
        <v>221</v>
      </c>
      <c r="L717" s="47"/>
      <c r="M717" s="212" t="s">
        <v>19</v>
      </c>
      <c r="N717" s="213" t="s">
        <v>45</v>
      </c>
      <c r="O717" s="87"/>
      <c r="P717" s="214">
        <f>O717*H717</f>
        <v>0</v>
      </c>
      <c r="Q717" s="214">
        <v>0</v>
      </c>
      <c r="R717" s="214">
        <f>Q717*H717</f>
        <v>0</v>
      </c>
      <c r="S717" s="214">
        <v>0.029000000000000001</v>
      </c>
      <c r="T717" s="215">
        <f>S717*H717</f>
        <v>0.058000000000000003</v>
      </c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R717" s="216" t="s">
        <v>222</v>
      </c>
      <c r="AT717" s="216" t="s">
        <v>218</v>
      </c>
      <c r="AU717" s="216" t="s">
        <v>84</v>
      </c>
      <c r="AY717" s="20" t="s">
        <v>216</v>
      </c>
      <c r="BE717" s="217">
        <f>IF(N717="základní",J717,0)</f>
        <v>0</v>
      </c>
      <c r="BF717" s="217">
        <f>IF(N717="snížená",J717,0)</f>
        <v>0</v>
      </c>
      <c r="BG717" s="217">
        <f>IF(N717="zákl. přenesená",J717,0)</f>
        <v>0</v>
      </c>
      <c r="BH717" s="217">
        <f>IF(N717="sníž. přenesená",J717,0)</f>
        <v>0</v>
      </c>
      <c r="BI717" s="217">
        <f>IF(N717="nulová",J717,0)</f>
        <v>0</v>
      </c>
      <c r="BJ717" s="20" t="s">
        <v>82</v>
      </c>
      <c r="BK717" s="217">
        <f>ROUND(I717*H717,2)</f>
        <v>0</v>
      </c>
      <c r="BL717" s="20" t="s">
        <v>222</v>
      </c>
      <c r="BM717" s="216" t="s">
        <v>936</v>
      </c>
    </row>
    <row r="718" s="2" customFormat="1">
      <c r="A718" s="41"/>
      <c r="B718" s="42"/>
      <c r="C718" s="43"/>
      <c r="D718" s="218" t="s">
        <v>224</v>
      </c>
      <c r="E718" s="43"/>
      <c r="F718" s="219" t="s">
        <v>937</v>
      </c>
      <c r="G718" s="43"/>
      <c r="H718" s="43"/>
      <c r="I718" s="220"/>
      <c r="J718" s="43"/>
      <c r="K718" s="43"/>
      <c r="L718" s="47"/>
      <c r="M718" s="221"/>
      <c r="N718" s="222"/>
      <c r="O718" s="87"/>
      <c r="P718" s="87"/>
      <c r="Q718" s="87"/>
      <c r="R718" s="87"/>
      <c r="S718" s="87"/>
      <c r="T718" s="88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T718" s="20" t="s">
        <v>224</v>
      </c>
      <c r="AU718" s="20" t="s">
        <v>84</v>
      </c>
    </row>
    <row r="719" s="13" customFormat="1">
      <c r="A719" s="13"/>
      <c r="B719" s="223"/>
      <c r="C719" s="224"/>
      <c r="D719" s="225" t="s">
        <v>226</v>
      </c>
      <c r="E719" s="226" t="s">
        <v>19</v>
      </c>
      <c r="F719" s="227" t="s">
        <v>366</v>
      </c>
      <c r="G719" s="224"/>
      <c r="H719" s="228">
        <v>2</v>
      </c>
      <c r="I719" s="229"/>
      <c r="J719" s="224"/>
      <c r="K719" s="224"/>
      <c r="L719" s="230"/>
      <c r="M719" s="231"/>
      <c r="N719" s="232"/>
      <c r="O719" s="232"/>
      <c r="P719" s="232"/>
      <c r="Q719" s="232"/>
      <c r="R719" s="232"/>
      <c r="S719" s="232"/>
      <c r="T719" s="23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34" t="s">
        <v>226</v>
      </c>
      <c r="AU719" s="234" t="s">
        <v>84</v>
      </c>
      <c r="AV719" s="13" t="s">
        <v>84</v>
      </c>
      <c r="AW719" s="13" t="s">
        <v>35</v>
      </c>
      <c r="AX719" s="13" t="s">
        <v>82</v>
      </c>
      <c r="AY719" s="234" t="s">
        <v>216</v>
      </c>
    </row>
    <row r="720" s="2" customFormat="1" ht="49.05" customHeight="1">
      <c r="A720" s="41"/>
      <c r="B720" s="42"/>
      <c r="C720" s="205" t="s">
        <v>938</v>
      </c>
      <c r="D720" s="205" t="s">
        <v>218</v>
      </c>
      <c r="E720" s="206" t="s">
        <v>939</v>
      </c>
      <c r="F720" s="207" t="s">
        <v>940</v>
      </c>
      <c r="G720" s="208" t="s">
        <v>87</v>
      </c>
      <c r="H720" s="209">
        <v>3531.1399999999999</v>
      </c>
      <c r="I720" s="210"/>
      <c r="J720" s="211">
        <f>ROUND(I720*H720,2)</f>
        <v>0</v>
      </c>
      <c r="K720" s="207" t="s">
        <v>221</v>
      </c>
      <c r="L720" s="47"/>
      <c r="M720" s="212" t="s">
        <v>19</v>
      </c>
      <c r="N720" s="213" t="s">
        <v>45</v>
      </c>
      <c r="O720" s="87"/>
      <c r="P720" s="214">
        <f>O720*H720</f>
        <v>0</v>
      </c>
      <c r="Q720" s="214">
        <v>0</v>
      </c>
      <c r="R720" s="214">
        <f>Q720*H720</f>
        <v>0</v>
      </c>
      <c r="S720" s="214">
        <v>0.069000000000000006</v>
      </c>
      <c r="T720" s="215">
        <f>S720*H720</f>
        <v>243.64866000000001</v>
      </c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R720" s="216" t="s">
        <v>222</v>
      </c>
      <c r="AT720" s="216" t="s">
        <v>218</v>
      </c>
      <c r="AU720" s="216" t="s">
        <v>84</v>
      </c>
      <c r="AY720" s="20" t="s">
        <v>216</v>
      </c>
      <c r="BE720" s="217">
        <f>IF(N720="základní",J720,0)</f>
        <v>0</v>
      </c>
      <c r="BF720" s="217">
        <f>IF(N720="snížená",J720,0)</f>
        <v>0</v>
      </c>
      <c r="BG720" s="217">
        <f>IF(N720="zákl. přenesená",J720,0)</f>
        <v>0</v>
      </c>
      <c r="BH720" s="217">
        <f>IF(N720="sníž. přenesená",J720,0)</f>
        <v>0</v>
      </c>
      <c r="BI720" s="217">
        <f>IF(N720="nulová",J720,0)</f>
        <v>0</v>
      </c>
      <c r="BJ720" s="20" t="s">
        <v>82</v>
      </c>
      <c r="BK720" s="217">
        <f>ROUND(I720*H720,2)</f>
        <v>0</v>
      </c>
      <c r="BL720" s="20" t="s">
        <v>222</v>
      </c>
      <c r="BM720" s="216" t="s">
        <v>941</v>
      </c>
    </row>
    <row r="721" s="2" customFormat="1">
      <c r="A721" s="41"/>
      <c r="B721" s="42"/>
      <c r="C721" s="43"/>
      <c r="D721" s="218" t="s">
        <v>224</v>
      </c>
      <c r="E721" s="43"/>
      <c r="F721" s="219" t="s">
        <v>942</v>
      </c>
      <c r="G721" s="43"/>
      <c r="H721" s="43"/>
      <c r="I721" s="220"/>
      <c r="J721" s="43"/>
      <c r="K721" s="43"/>
      <c r="L721" s="47"/>
      <c r="M721" s="221"/>
      <c r="N721" s="222"/>
      <c r="O721" s="87"/>
      <c r="P721" s="87"/>
      <c r="Q721" s="87"/>
      <c r="R721" s="87"/>
      <c r="S721" s="87"/>
      <c r="T721" s="88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T721" s="20" t="s">
        <v>224</v>
      </c>
      <c r="AU721" s="20" t="s">
        <v>84</v>
      </c>
    </row>
    <row r="722" s="13" customFormat="1">
      <c r="A722" s="13"/>
      <c r="B722" s="223"/>
      <c r="C722" s="224"/>
      <c r="D722" s="225" t="s">
        <v>226</v>
      </c>
      <c r="E722" s="226" t="s">
        <v>19</v>
      </c>
      <c r="F722" s="227" t="s">
        <v>943</v>
      </c>
      <c r="G722" s="224"/>
      <c r="H722" s="228">
        <v>1500.8199999999999</v>
      </c>
      <c r="I722" s="229"/>
      <c r="J722" s="224"/>
      <c r="K722" s="224"/>
      <c r="L722" s="230"/>
      <c r="M722" s="231"/>
      <c r="N722" s="232"/>
      <c r="O722" s="232"/>
      <c r="P722" s="232"/>
      <c r="Q722" s="232"/>
      <c r="R722" s="232"/>
      <c r="S722" s="232"/>
      <c r="T722" s="23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34" t="s">
        <v>226</v>
      </c>
      <c r="AU722" s="234" t="s">
        <v>84</v>
      </c>
      <c r="AV722" s="13" t="s">
        <v>84</v>
      </c>
      <c r="AW722" s="13" t="s">
        <v>35</v>
      </c>
      <c r="AX722" s="13" t="s">
        <v>74</v>
      </c>
      <c r="AY722" s="234" t="s">
        <v>216</v>
      </c>
    </row>
    <row r="723" s="13" customFormat="1">
      <c r="A723" s="13"/>
      <c r="B723" s="223"/>
      <c r="C723" s="224"/>
      <c r="D723" s="225" t="s">
        <v>226</v>
      </c>
      <c r="E723" s="226" t="s">
        <v>19</v>
      </c>
      <c r="F723" s="227" t="s">
        <v>944</v>
      </c>
      <c r="G723" s="224"/>
      <c r="H723" s="228">
        <v>711.90999999999997</v>
      </c>
      <c r="I723" s="229"/>
      <c r="J723" s="224"/>
      <c r="K723" s="224"/>
      <c r="L723" s="230"/>
      <c r="M723" s="231"/>
      <c r="N723" s="232"/>
      <c r="O723" s="232"/>
      <c r="P723" s="232"/>
      <c r="Q723" s="232"/>
      <c r="R723" s="232"/>
      <c r="S723" s="232"/>
      <c r="T723" s="23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34" t="s">
        <v>226</v>
      </c>
      <c r="AU723" s="234" t="s">
        <v>84</v>
      </c>
      <c r="AV723" s="13" t="s">
        <v>84</v>
      </c>
      <c r="AW723" s="13" t="s">
        <v>35</v>
      </c>
      <c r="AX723" s="13" t="s">
        <v>74</v>
      </c>
      <c r="AY723" s="234" t="s">
        <v>216</v>
      </c>
    </row>
    <row r="724" s="13" customFormat="1">
      <c r="A724" s="13"/>
      <c r="B724" s="223"/>
      <c r="C724" s="224"/>
      <c r="D724" s="225" t="s">
        <v>226</v>
      </c>
      <c r="E724" s="226" t="s">
        <v>19</v>
      </c>
      <c r="F724" s="227" t="s">
        <v>945</v>
      </c>
      <c r="G724" s="224"/>
      <c r="H724" s="228">
        <v>1318.4100000000001</v>
      </c>
      <c r="I724" s="229"/>
      <c r="J724" s="224"/>
      <c r="K724" s="224"/>
      <c r="L724" s="230"/>
      <c r="M724" s="231"/>
      <c r="N724" s="232"/>
      <c r="O724" s="232"/>
      <c r="P724" s="232"/>
      <c r="Q724" s="232"/>
      <c r="R724" s="232"/>
      <c r="S724" s="232"/>
      <c r="T724" s="23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34" t="s">
        <v>226</v>
      </c>
      <c r="AU724" s="234" t="s">
        <v>84</v>
      </c>
      <c r="AV724" s="13" t="s">
        <v>84</v>
      </c>
      <c r="AW724" s="13" t="s">
        <v>35</v>
      </c>
      <c r="AX724" s="13" t="s">
        <v>74</v>
      </c>
      <c r="AY724" s="234" t="s">
        <v>216</v>
      </c>
    </row>
    <row r="725" s="15" customFormat="1">
      <c r="A725" s="15"/>
      <c r="B725" s="256"/>
      <c r="C725" s="257"/>
      <c r="D725" s="225" t="s">
        <v>226</v>
      </c>
      <c r="E725" s="258" t="s">
        <v>19</v>
      </c>
      <c r="F725" s="259" t="s">
        <v>330</v>
      </c>
      <c r="G725" s="257"/>
      <c r="H725" s="260">
        <v>3531.1399999999999</v>
      </c>
      <c r="I725" s="261"/>
      <c r="J725" s="257"/>
      <c r="K725" s="257"/>
      <c r="L725" s="262"/>
      <c r="M725" s="263"/>
      <c r="N725" s="264"/>
      <c r="O725" s="264"/>
      <c r="P725" s="264"/>
      <c r="Q725" s="264"/>
      <c r="R725" s="264"/>
      <c r="S725" s="264"/>
      <c r="T725" s="26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66" t="s">
        <v>226</v>
      </c>
      <c r="AU725" s="266" t="s">
        <v>84</v>
      </c>
      <c r="AV725" s="15" t="s">
        <v>222</v>
      </c>
      <c r="AW725" s="15" t="s">
        <v>35</v>
      </c>
      <c r="AX725" s="15" t="s">
        <v>82</v>
      </c>
      <c r="AY725" s="266" t="s">
        <v>216</v>
      </c>
    </row>
    <row r="726" s="12" customFormat="1" ht="22.8" customHeight="1">
      <c r="A726" s="12"/>
      <c r="B726" s="189"/>
      <c r="C726" s="190"/>
      <c r="D726" s="191" t="s">
        <v>73</v>
      </c>
      <c r="E726" s="203" t="s">
        <v>946</v>
      </c>
      <c r="F726" s="203" t="s">
        <v>947</v>
      </c>
      <c r="G726" s="190"/>
      <c r="H726" s="190"/>
      <c r="I726" s="193"/>
      <c r="J726" s="204">
        <f>BK726</f>
        <v>0</v>
      </c>
      <c r="K726" s="190"/>
      <c r="L726" s="195"/>
      <c r="M726" s="196"/>
      <c r="N726" s="197"/>
      <c r="O726" s="197"/>
      <c r="P726" s="198">
        <f>SUM(P727:P728)</f>
        <v>0</v>
      </c>
      <c r="Q726" s="197"/>
      <c r="R726" s="198">
        <f>SUM(R727:R728)</f>
        <v>0.15254999999999999</v>
      </c>
      <c r="S726" s="197"/>
      <c r="T726" s="199">
        <f>SUM(T727:T728)</f>
        <v>0.13500000000000001</v>
      </c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R726" s="200" t="s">
        <v>82</v>
      </c>
      <c r="AT726" s="201" t="s">
        <v>73</v>
      </c>
      <c r="AU726" s="201" t="s">
        <v>82</v>
      </c>
      <c r="AY726" s="200" t="s">
        <v>216</v>
      </c>
      <c r="BK726" s="202">
        <f>SUM(BK727:BK728)</f>
        <v>0</v>
      </c>
    </row>
    <row r="727" s="2" customFormat="1" ht="49.05" customHeight="1">
      <c r="A727" s="41"/>
      <c r="B727" s="42"/>
      <c r="C727" s="205" t="s">
        <v>948</v>
      </c>
      <c r="D727" s="205" t="s">
        <v>218</v>
      </c>
      <c r="E727" s="206" t="s">
        <v>949</v>
      </c>
      <c r="F727" s="207" t="s">
        <v>950</v>
      </c>
      <c r="G727" s="208" t="s">
        <v>125</v>
      </c>
      <c r="H727" s="209">
        <v>135</v>
      </c>
      <c r="I727" s="210"/>
      <c r="J727" s="211">
        <f>ROUND(I727*H727,2)</f>
        <v>0</v>
      </c>
      <c r="K727" s="207" t="s">
        <v>221</v>
      </c>
      <c r="L727" s="47"/>
      <c r="M727" s="212" t="s">
        <v>19</v>
      </c>
      <c r="N727" s="213" t="s">
        <v>45</v>
      </c>
      <c r="O727" s="87"/>
      <c r="P727" s="214">
        <f>O727*H727</f>
        <v>0</v>
      </c>
      <c r="Q727" s="214">
        <v>0.0011299999999999999</v>
      </c>
      <c r="R727" s="214">
        <f>Q727*H727</f>
        <v>0.15254999999999999</v>
      </c>
      <c r="S727" s="214">
        <v>0.001</v>
      </c>
      <c r="T727" s="215">
        <f>S727*H727</f>
        <v>0.13500000000000001</v>
      </c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R727" s="216" t="s">
        <v>222</v>
      </c>
      <c r="AT727" s="216" t="s">
        <v>218</v>
      </c>
      <c r="AU727" s="216" t="s">
        <v>84</v>
      </c>
      <c r="AY727" s="20" t="s">
        <v>216</v>
      </c>
      <c r="BE727" s="217">
        <f>IF(N727="základní",J727,0)</f>
        <v>0</v>
      </c>
      <c r="BF727" s="217">
        <f>IF(N727="snížená",J727,0)</f>
        <v>0</v>
      </c>
      <c r="BG727" s="217">
        <f>IF(N727="zákl. přenesená",J727,0)</f>
        <v>0</v>
      </c>
      <c r="BH727" s="217">
        <f>IF(N727="sníž. přenesená",J727,0)</f>
        <v>0</v>
      </c>
      <c r="BI727" s="217">
        <f>IF(N727="nulová",J727,0)</f>
        <v>0</v>
      </c>
      <c r="BJ727" s="20" t="s">
        <v>82</v>
      </c>
      <c r="BK727" s="217">
        <f>ROUND(I727*H727,2)</f>
        <v>0</v>
      </c>
      <c r="BL727" s="20" t="s">
        <v>222</v>
      </c>
      <c r="BM727" s="216" t="s">
        <v>951</v>
      </c>
    </row>
    <row r="728" s="2" customFormat="1">
      <c r="A728" s="41"/>
      <c r="B728" s="42"/>
      <c r="C728" s="43"/>
      <c r="D728" s="218" t="s">
        <v>224</v>
      </c>
      <c r="E728" s="43"/>
      <c r="F728" s="219" t="s">
        <v>952</v>
      </c>
      <c r="G728" s="43"/>
      <c r="H728" s="43"/>
      <c r="I728" s="220"/>
      <c r="J728" s="43"/>
      <c r="K728" s="43"/>
      <c r="L728" s="47"/>
      <c r="M728" s="221"/>
      <c r="N728" s="222"/>
      <c r="O728" s="87"/>
      <c r="P728" s="87"/>
      <c r="Q728" s="87"/>
      <c r="R728" s="87"/>
      <c r="S728" s="87"/>
      <c r="T728" s="88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T728" s="20" t="s">
        <v>224</v>
      </c>
      <c r="AU728" s="20" t="s">
        <v>84</v>
      </c>
    </row>
    <row r="729" s="12" customFormat="1" ht="22.8" customHeight="1">
      <c r="A729" s="12"/>
      <c r="B729" s="189"/>
      <c r="C729" s="190"/>
      <c r="D729" s="191" t="s">
        <v>73</v>
      </c>
      <c r="E729" s="203" t="s">
        <v>953</v>
      </c>
      <c r="F729" s="203" t="s">
        <v>954</v>
      </c>
      <c r="G729" s="190"/>
      <c r="H729" s="190"/>
      <c r="I729" s="193"/>
      <c r="J729" s="204">
        <f>BK729</f>
        <v>0</v>
      </c>
      <c r="K729" s="190"/>
      <c r="L729" s="195"/>
      <c r="M729" s="196"/>
      <c r="N729" s="197"/>
      <c r="O729" s="197"/>
      <c r="P729" s="198">
        <f>SUM(P730:P763)</f>
        <v>0</v>
      </c>
      <c r="Q729" s="197"/>
      <c r="R729" s="198">
        <f>SUM(R730:R763)</f>
        <v>0</v>
      </c>
      <c r="S729" s="197"/>
      <c r="T729" s="199">
        <f>SUM(T730:T763)</f>
        <v>0</v>
      </c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R729" s="200" t="s">
        <v>82</v>
      </c>
      <c r="AT729" s="201" t="s">
        <v>73</v>
      </c>
      <c r="AU729" s="201" t="s">
        <v>82</v>
      </c>
      <c r="AY729" s="200" t="s">
        <v>216</v>
      </c>
      <c r="BK729" s="202">
        <f>SUM(BK730:BK763)</f>
        <v>0</v>
      </c>
    </row>
    <row r="730" s="2" customFormat="1" ht="37.8" customHeight="1">
      <c r="A730" s="41"/>
      <c r="B730" s="42"/>
      <c r="C730" s="205" t="s">
        <v>955</v>
      </c>
      <c r="D730" s="205" t="s">
        <v>218</v>
      </c>
      <c r="E730" s="206" t="s">
        <v>956</v>
      </c>
      <c r="F730" s="207" t="s">
        <v>957</v>
      </c>
      <c r="G730" s="208" t="s">
        <v>246</v>
      </c>
      <c r="H730" s="209">
        <v>256.75099999999998</v>
      </c>
      <c r="I730" s="210"/>
      <c r="J730" s="211">
        <f>ROUND(I730*H730,2)</f>
        <v>0</v>
      </c>
      <c r="K730" s="207" t="s">
        <v>221</v>
      </c>
      <c r="L730" s="47"/>
      <c r="M730" s="212" t="s">
        <v>19</v>
      </c>
      <c r="N730" s="213" t="s">
        <v>45</v>
      </c>
      <c r="O730" s="87"/>
      <c r="P730" s="214">
        <f>O730*H730</f>
        <v>0</v>
      </c>
      <c r="Q730" s="214">
        <v>0</v>
      </c>
      <c r="R730" s="214">
        <f>Q730*H730</f>
        <v>0</v>
      </c>
      <c r="S730" s="214">
        <v>0</v>
      </c>
      <c r="T730" s="215">
        <f>S730*H730</f>
        <v>0</v>
      </c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R730" s="216" t="s">
        <v>222</v>
      </c>
      <c r="AT730" s="216" t="s">
        <v>218</v>
      </c>
      <c r="AU730" s="216" t="s">
        <v>84</v>
      </c>
      <c r="AY730" s="20" t="s">
        <v>216</v>
      </c>
      <c r="BE730" s="217">
        <f>IF(N730="základní",J730,0)</f>
        <v>0</v>
      </c>
      <c r="BF730" s="217">
        <f>IF(N730="snížená",J730,0)</f>
        <v>0</v>
      </c>
      <c r="BG730" s="217">
        <f>IF(N730="zákl. přenesená",J730,0)</f>
        <v>0</v>
      </c>
      <c r="BH730" s="217">
        <f>IF(N730="sníž. přenesená",J730,0)</f>
        <v>0</v>
      </c>
      <c r="BI730" s="217">
        <f>IF(N730="nulová",J730,0)</f>
        <v>0</v>
      </c>
      <c r="BJ730" s="20" t="s">
        <v>82</v>
      </c>
      <c r="BK730" s="217">
        <f>ROUND(I730*H730,2)</f>
        <v>0</v>
      </c>
      <c r="BL730" s="20" t="s">
        <v>222</v>
      </c>
      <c r="BM730" s="216" t="s">
        <v>958</v>
      </c>
    </row>
    <row r="731" s="2" customFormat="1">
      <c r="A731" s="41"/>
      <c r="B731" s="42"/>
      <c r="C731" s="43"/>
      <c r="D731" s="218" t="s">
        <v>224</v>
      </c>
      <c r="E731" s="43"/>
      <c r="F731" s="219" t="s">
        <v>959</v>
      </c>
      <c r="G731" s="43"/>
      <c r="H731" s="43"/>
      <c r="I731" s="220"/>
      <c r="J731" s="43"/>
      <c r="K731" s="43"/>
      <c r="L731" s="47"/>
      <c r="M731" s="221"/>
      <c r="N731" s="222"/>
      <c r="O731" s="87"/>
      <c r="P731" s="87"/>
      <c r="Q731" s="87"/>
      <c r="R731" s="87"/>
      <c r="S731" s="87"/>
      <c r="T731" s="88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T731" s="20" t="s">
        <v>224</v>
      </c>
      <c r="AU731" s="20" t="s">
        <v>84</v>
      </c>
    </row>
    <row r="732" s="2" customFormat="1" ht="33" customHeight="1">
      <c r="A732" s="41"/>
      <c r="B732" s="42"/>
      <c r="C732" s="205" t="s">
        <v>960</v>
      </c>
      <c r="D732" s="205" t="s">
        <v>218</v>
      </c>
      <c r="E732" s="206" t="s">
        <v>961</v>
      </c>
      <c r="F732" s="207" t="s">
        <v>962</v>
      </c>
      <c r="G732" s="208" t="s">
        <v>246</v>
      </c>
      <c r="H732" s="209">
        <v>256.75099999999998</v>
      </c>
      <c r="I732" s="210"/>
      <c r="J732" s="211">
        <f>ROUND(I732*H732,2)</f>
        <v>0</v>
      </c>
      <c r="K732" s="207" t="s">
        <v>221</v>
      </c>
      <c r="L732" s="47"/>
      <c r="M732" s="212" t="s">
        <v>19</v>
      </c>
      <c r="N732" s="213" t="s">
        <v>45</v>
      </c>
      <c r="O732" s="87"/>
      <c r="P732" s="214">
        <f>O732*H732</f>
        <v>0</v>
      </c>
      <c r="Q732" s="214">
        <v>0</v>
      </c>
      <c r="R732" s="214">
        <f>Q732*H732</f>
        <v>0</v>
      </c>
      <c r="S732" s="214">
        <v>0</v>
      </c>
      <c r="T732" s="215">
        <f>S732*H732</f>
        <v>0</v>
      </c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R732" s="216" t="s">
        <v>222</v>
      </c>
      <c r="AT732" s="216" t="s">
        <v>218</v>
      </c>
      <c r="AU732" s="216" t="s">
        <v>84</v>
      </c>
      <c r="AY732" s="20" t="s">
        <v>216</v>
      </c>
      <c r="BE732" s="217">
        <f>IF(N732="základní",J732,0)</f>
        <v>0</v>
      </c>
      <c r="BF732" s="217">
        <f>IF(N732="snížená",J732,0)</f>
        <v>0</v>
      </c>
      <c r="BG732" s="217">
        <f>IF(N732="zákl. přenesená",J732,0)</f>
        <v>0</v>
      </c>
      <c r="BH732" s="217">
        <f>IF(N732="sníž. přenesená",J732,0)</f>
        <v>0</v>
      </c>
      <c r="BI732" s="217">
        <f>IF(N732="nulová",J732,0)</f>
        <v>0</v>
      </c>
      <c r="BJ732" s="20" t="s">
        <v>82</v>
      </c>
      <c r="BK732" s="217">
        <f>ROUND(I732*H732,2)</f>
        <v>0</v>
      </c>
      <c r="BL732" s="20" t="s">
        <v>222</v>
      </c>
      <c r="BM732" s="216" t="s">
        <v>963</v>
      </c>
    </row>
    <row r="733" s="2" customFormat="1">
      <c r="A733" s="41"/>
      <c r="B733" s="42"/>
      <c r="C733" s="43"/>
      <c r="D733" s="218" t="s">
        <v>224</v>
      </c>
      <c r="E733" s="43"/>
      <c r="F733" s="219" t="s">
        <v>964</v>
      </c>
      <c r="G733" s="43"/>
      <c r="H733" s="43"/>
      <c r="I733" s="220"/>
      <c r="J733" s="43"/>
      <c r="K733" s="43"/>
      <c r="L733" s="47"/>
      <c r="M733" s="221"/>
      <c r="N733" s="222"/>
      <c r="O733" s="87"/>
      <c r="P733" s="87"/>
      <c r="Q733" s="87"/>
      <c r="R733" s="87"/>
      <c r="S733" s="87"/>
      <c r="T733" s="88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T733" s="20" t="s">
        <v>224</v>
      </c>
      <c r="AU733" s="20" t="s">
        <v>84</v>
      </c>
    </row>
    <row r="734" s="2" customFormat="1" ht="44.25" customHeight="1">
      <c r="A734" s="41"/>
      <c r="B734" s="42"/>
      <c r="C734" s="205" t="s">
        <v>965</v>
      </c>
      <c r="D734" s="205" t="s">
        <v>218</v>
      </c>
      <c r="E734" s="206" t="s">
        <v>966</v>
      </c>
      <c r="F734" s="207" t="s">
        <v>967</v>
      </c>
      <c r="G734" s="208" t="s">
        <v>246</v>
      </c>
      <c r="H734" s="209">
        <v>2310.759</v>
      </c>
      <c r="I734" s="210"/>
      <c r="J734" s="211">
        <f>ROUND(I734*H734,2)</f>
        <v>0</v>
      </c>
      <c r="K734" s="207" t="s">
        <v>221</v>
      </c>
      <c r="L734" s="47"/>
      <c r="M734" s="212" t="s">
        <v>19</v>
      </c>
      <c r="N734" s="213" t="s">
        <v>45</v>
      </c>
      <c r="O734" s="87"/>
      <c r="P734" s="214">
        <f>O734*H734</f>
        <v>0</v>
      </c>
      <c r="Q734" s="214">
        <v>0</v>
      </c>
      <c r="R734" s="214">
        <f>Q734*H734</f>
        <v>0</v>
      </c>
      <c r="S734" s="214">
        <v>0</v>
      </c>
      <c r="T734" s="215">
        <f>S734*H734</f>
        <v>0</v>
      </c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R734" s="216" t="s">
        <v>222</v>
      </c>
      <c r="AT734" s="216" t="s">
        <v>218</v>
      </c>
      <c r="AU734" s="216" t="s">
        <v>84</v>
      </c>
      <c r="AY734" s="20" t="s">
        <v>216</v>
      </c>
      <c r="BE734" s="217">
        <f>IF(N734="základní",J734,0)</f>
        <v>0</v>
      </c>
      <c r="BF734" s="217">
        <f>IF(N734="snížená",J734,0)</f>
        <v>0</v>
      </c>
      <c r="BG734" s="217">
        <f>IF(N734="zákl. přenesená",J734,0)</f>
        <v>0</v>
      </c>
      <c r="BH734" s="217">
        <f>IF(N734="sníž. přenesená",J734,0)</f>
        <v>0</v>
      </c>
      <c r="BI734" s="217">
        <f>IF(N734="nulová",J734,0)</f>
        <v>0</v>
      </c>
      <c r="BJ734" s="20" t="s">
        <v>82</v>
      </c>
      <c r="BK734" s="217">
        <f>ROUND(I734*H734,2)</f>
        <v>0</v>
      </c>
      <c r="BL734" s="20" t="s">
        <v>222</v>
      </c>
      <c r="BM734" s="216" t="s">
        <v>968</v>
      </c>
    </row>
    <row r="735" s="2" customFormat="1">
      <c r="A735" s="41"/>
      <c r="B735" s="42"/>
      <c r="C735" s="43"/>
      <c r="D735" s="218" t="s">
        <v>224</v>
      </c>
      <c r="E735" s="43"/>
      <c r="F735" s="219" t="s">
        <v>969</v>
      </c>
      <c r="G735" s="43"/>
      <c r="H735" s="43"/>
      <c r="I735" s="220"/>
      <c r="J735" s="43"/>
      <c r="K735" s="43"/>
      <c r="L735" s="47"/>
      <c r="M735" s="221"/>
      <c r="N735" s="222"/>
      <c r="O735" s="87"/>
      <c r="P735" s="87"/>
      <c r="Q735" s="87"/>
      <c r="R735" s="87"/>
      <c r="S735" s="87"/>
      <c r="T735" s="88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T735" s="20" t="s">
        <v>224</v>
      </c>
      <c r="AU735" s="20" t="s">
        <v>84</v>
      </c>
    </row>
    <row r="736" s="13" customFormat="1">
      <c r="A736" s="13"/>
      <c r="B736" s="223"/>
      <c r="C736" s="224"/>
      <c r="D736" s="225" t="s">
        <v>226</v>
      </c>
      <c r="E736" s="224"/>
      <c r="F736" s="227" t="s">
        <v>970</v>
      </c>
      <c r="G736" s="224"/>
      <c r="H736" s="228">
        <v>2310.759</v>
      </c>
      <c r="I736" s="229"/>
      <c r="J736" s="224"/>
      <c r="K736" s="224"/>
      <c r="L736" s="230"/>
      <c r="M736" s="231"/>
      <c r="N736" s="232"/>
      <c r="O736" s="232"/>
      <c r="P736" s="232"/>
      <c r="Q736" s="232"/>
      <c r="R736" s="232"/>
      <c r="S736" s="232"/>
      <c r="T736" s="23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34" t="s">
        <v>226</v>
      </c>
      <c r="AU736" s="234" t="s">
        <v>84</v>
      </c>
      <c r="AV736" s="13" t="s">
        <v>84</v>
      </c>
      <c r="AW736" s="13" t="s">
        <v>4</v>
      </c>
      <c r="AX736" s="13" t="s">
        <v>82</v>
      </c>
      <c r="AY736" s="234" t="s">
        <v>216</v>
      </c>
    </row>
    <row r="737" s="2" customFormat="1" ht="44.25" customHeight="1">
      <c r="A737" s="41"/>
      <c r="B737" s="42"/>
      <c r="C737" s="205" t="s">
        <v>826</v>
      </c>
      <c r="D737" s="205" t="s">
        <v>218</v>
      </c>
      <c r="E737" s="206" t="s">
        <v>971</v>
      </c>
      <c r="F737" s="207" t="s">
        <v>972</v>
      </c>
      <c r="G737" s="208" t="s">
        <v>246</v>
      </c>
      <c r="H737" s="209">
        <v>0.157</v>
      </c>
      <c r="I737" s="210"/>
      <c r="J737" s="211">
        <f>ROUND(I737*H737,2)</f>
        <v>0</v>
      </c>
      <c r="K737" s="207" t="s">
        <v>221</v>
      </c>
      <c r="L737" s="47"/>
      <c r="M737" s="212" t="s">
        <v>19</v>
      </c>
      <c r="N737" s="213" t="s">
        <v>45</v>
      </c>
      <c r="O737" s="87"/>
      <c r="P737" s="214">
        <f>O737*H737</f>
        <v>0</v>
      </c>
      <c r="Q737" s="214">
        <v>0</v>
      </c>
      <c r="R737" s="214">
        <f>Q737*H737</f>
        <v>0</v>
      </c>
      <c r="S737" s="214">
        <v>0</v>
      </c>
      <c r="T737" s="215">
        <f>S737*H737</f>
        <v>0</v>
      </c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R737" s="216" t="s">
        <v>222</v>
      </c>
      <c r="AT737" s="216" t="s">
        <v>218</v>
      </c>
      <c r="AU737" s="216" t="s">
        <v>84</v>
      </c>
      <c r="AY737" s="20" t="s">
        <v>216</v>
      </c>
      <c r="BE737" s="217">
        <f>IF(N737="základní",J737,0)</f>
        <v>0</v>
      </c>
      <c r="BF737" s="217">
        <f>IF(N737="snížená",J737,0)</f>
        <v>0</v>
      </c>
      <c r="BG737" s="217">
        <f>IF(N737="zákl. přenesená",J737,0)</f>
        <v>0</v>
      </c>
      <c r="BH737" s="217">
        <f>IF(N737="sníž. přenesená",J737,0)</f>
        <v>0</v>
      </c>
      <c r="BI737" s="217">
        <f>IF(N737="nulová",J737,0)</f>
        <v>0</v>
      </c>
      <c r="BJ737" s="20" t="s">
        <v>82</v>
      </c>
      <c r="BK737" s="217">
        <f>ROUND(I737*H737,2)</f>
        <v>0</v>
      </c>
      <c r="BL737" s="20" t="s">
        <v>222</v>
      </c>
      <c r="BM737" s="216" t="s">
        <v>973</v>
      </c>
    </row>
    <row r="738" s="2" customFormat="1">
      <c r="A738" s="41"/>
      <c r="B738" s="42"/>
      <c r="C738" s="43"/>
      <c r="D738" s="218" t="s">
        <v>224</v>
      </c>
      <c r="E738" s="43"/>
      <c r="F738" s="219" t="s">
        <v>974</v>
      </c>
      <c r="G738" s="43"/>
      <c r="H738" s="43"/>
      <c r="I738" s="220"/>
      <c r="J738" s="43"/>
      <c r="K738" s="43"/>
      <c r="L738" s="47"/>
      <c r="M738" s="221"/>
      <c r="N738" s="222"/>
      <c r="O738" s="87"/>
      <c r="P738" s="87"/>
      <c r="Q738" s="87"/>
      <c r="R738" s="87"/>
      <c r="S738" s="87"/>
      <c r="T738" s="88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T738" s="20" t="s">
        <v>224</v>
      </c>
      <c r="AU738" s="20" t="s">
        <v>84</v>
      </c>
    </row>
    <row r="739" s="13" customFormat="1">
      <c r="A739" s="13"/>
      <c r="B739" s="223"/>
      <c r="C739" s="224"/>
      <c r="D739" s="225" t="s">
        <v>226</v>
      </c>
      <c r="E739" s="226" t="s">
        <v>19</v>
      </c>
      <c r="F739" s="227" t="s">
        <v>975</v>
      </c>
      <c r="G739" s="224"/>
      <c r="H739" s="228">
        <v>0.157</v>
      </c>
      <c r="I739" s="229"/>
      <c r="J739" s="224"/>
      <c r="K739" s="224"/>
      <c r="L739" s="230"/>
      <c r="M739" s="231"/>
      <c r="N739" s="232"/>
      <c r="O739" s="232"/>
      <c r="P739" s="232"/>
      <c r="Q739" s="232"/>
      <c r="R739" s="232"/>
      <c r="S739" s="232"/>
      <c r="T739" s="23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34" t="s">
        <v>226</v>
      </c>
      <c r="AU739" s="234" t="s">
        <v>84</v>
      </c>
      <c r="AV739" s="13" t="s">
        <v>84</v>
      </c>
      <c r="AW739" s="13" t="s">
        <v>35</v>
      </c>
      <c r="AX739" s="13" t="s">
        <v>82</v>
      </c>
      <c r="AY739" s="234" t="s">
        <v>216</v>
      </c>
    </row>
    <row r="740" s="2" customFormat="1" ht="37.8" customHeight="1">
      <c r="A740" s="41"/>
      <c r="B740" s="42"/>
      <c r="C740" s="205" t="s">
        <v>976</v>
      </c>
      <c r="D740" s="205" t="s">
        <v>218</v>
      </c>
      <c r="E740" s="206" t="s">
        <v>977</v>
      </c>
      <c r="F740" s="207" t="s">
        <v>978</v>
      </c>
      <c r="G740" s="208" t="s">
        <v>246</v>
      </c>
      <c r="H740" s="209">
        <v>0.62</v>
      </c>
      <c r="I740" s="210"/>
      <c r="J740" s="211">
        <f>ROUND(I740*H740,2)</f>
        <v>0</v>
      </c>
      <c r="K740" s="207" t="s">
        <v>221</v>
      </c>
      <c r="L740" s="47"/>
      <c r="M740" s="212" t="s">
        <v>19</v>
      </c>
      <c r="N740" s="213" t="s">
        <v>45</v>
      </c>
      <c r="O740" s="87"/>
      <c r="P740" s="214">
        <f>O740*H740</f>
        <v>0</v>
      </c>
      <c r="Q740" s="214">
        <v>0</v>
      </c>
      <c r="R740" s="214">
        <f>Q740*H740</f>
        <v>0</v>
      </c>
      <c r="S740" s="214">
        <v>0</v>
      </c>
      <c r="T740" s="215">
        <f>S740*H740</f>
        <v>0</v>
      </c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R740" s="216" t="s">
        <v>222</v>
      </c>
      <c r="AT740" s="216" t="s">
        <v>218</v>
      </c>
      <c r="AU740" s="216" t="s">
        <v>84</v>
      </c>
      <c r="AY740" s="20" t="s">
        <v>216</v>
      </c>
      <c r="BE740" s="217">
        <f>IF(N740="základní",J740,0)</f>
        <v>0</v>
      </c>
      <c r="BF740" s="217">
        <f>IF(N740="snížená",J740,0)</f>
        <v>0</v>
      </c>
      <c r="BG740" s="217">
        <f>IF(N740="zákl. přenesená",J740,0)</f>
        <v>0</v>
      </c>
      <c r="BH740" s="217">
        <f>IF(N740="sníž. přenesená",J740,0)</f>
        <v>0</v>
      </c>
      <c r="BI740" s="217">
        <f>IF(N740="nulová",J740,0)</f>
        <v>0</v>
      </c>
      <c r="BJ740" s="20" t="s">
        <v>82</v>
      </c>
      <c r="BK740" s="217">
        <f>ROUND(I740*H740,2)</f>
        <v>0</v>
      </c>
      <c r="BL740" s="20" t="s">
        <v>222</v>
      </c>
      <c r="BM740" s="216" t="s">
        <v>979</v>
      </c>
    </row>
    <row r="741" s="2" customFormat="1">
      <c r="A741" s="41"/>
      <c r="B741" s="42"/>
      <c r="C741" s="43"/>
      <c r="D741" s="218" t="s">
        <v>224</v>
      </c>
      <c r="E741" s="43"/>
      <c r="F741" s="219" t="s">
        <v>980</v>
      </c>
      <c r="G741" s="43"/>
      <c r="H741" s="43"/>
      <c r="I741" s="220"/>
      <c r="J741" s="43"/>
      <c r="K741" s="43"/>
      <c r="L741" s="47"/>
      <c r="M741" s="221"/>
      <c r="N741" s="222"/>
      <c r="O741" s="87"/>
      <c r="P741" s="87"/>
      <c r="Q741" s="87"/>
      <c r="R741" s="87"/>
      <c r="S741" s="87"/>
      <c r="T741" s="88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T741" s="20" t="s">
        <v>224</v>
      </c>
      <c r="AU741" s="20" t="s">
        <v>84</v>
      </c>
    </row>
    <row r="742" s="13" customFormat="1">
      <c r="A742" s="13"/>
      <c r="B742" s="223"/>
      <c r="C742" s="224"/>
      <c r="D742" s="225" t="s">
        <v>226</v>
      </c>
      <c r="E742" s="226" t="s">
        <v>19</v>
      </c>
      <c r="F742" s="227" t="s">
        <v>981</v>
      </c>
      <c r="G742" s="224"/>
      <c r="H742" s="228">
        <v>0.62</v>
      </c>
      <c r="I742" s="229"/>
      <c r="J742" s="224"/>
      <c r="K742" s="224"/>
      <c r="L742" s="230"/>
      <c r="M742" s="231"/>
      <c r="N742" s="232"/>
      <c r="O742" s="232"/>
      <c r="P742" s="232"/>
      <c r="Q742" s="232"/>
      <c r="R742" s="232"/>
      <c r="S742" s="232"/>
      <c r="T742" s="23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34" t="s">
        <v>226</v>
      </c>
      <c r="AU742" s="234" t="s">
        <v>84</v>
      </c>
      <c r="AV742" s="13" t="s">
        <v>84</v>
      </c>
      <c r="AW742" s="13" t="s">
        <v>35</v>
      </c>
      <c r="AX742" s="13" t="s">
        <v>82</v>
      </c>
      <c r="AY742" s="234" t="s">
        <v>216</v>
      </c>
    </row>
    <row r="743" s="2" customFormat="1" ht="44.25" customHeight="1">
      <c r="A743" s="41"/>
      <c r="B743" s="42"/>
      <c r="C743" s="205" t="s">
        <v>899</v>
      </c>
      <c r="D743" s="205" t="s">
        <v>218</v>
      </c>
      <c r="E743" s="206" t="s">
        <v>982</v>
      </c>
      <c r="F743" s="207" t="s">
        <v>983</v>
      </c>
      <c r="G743" s="208" t="s">
        <v>246</v>
      </c>
      <c r="H743" s="209">
        <v>3.2040000000000002</v>
      </c>
      <c r="I743" s="210"/>
      <c r="J743" s="211">
        <f>ROUND(I743*H743,2)</f>
        <v>0</v>
      </c>
      <c r="K743" s="207" t="s">
        <v>221</v>
      </c>
      <c r="L743" s="47"/>
      <c r="M743" s="212" t="s">
        <v>19</v>
      </c>
      <c r="N743" s="213" t="s">
        <v>45</v>
      </c>
      <c r="O743" s="87"/>
      <c r="P743" s="214">
        <f>O743*H743</f>
        <v>0</v>
      </c>
      <c r="Q743" s="214">
        <v>0</v>
      </c>
      <c r="R743" s="214">
        <f>Q743*H743</f>
        <v>0</v>
      </c>
      <c r="S743" s="214">
        <v>0</v>
      </c>
      <c r="T743" s="215">
        <f>S743*H743</f>
        <v>0</v>
      </c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R743" s="216" t="s">
        <v>222</v>
      </c>
      <c r="AT743" s="216" t="s">
        <v>218</v>
      </c>
      <c r="AU743" s="216" t="s">
        <v>84</v>
      </c>
      <c r="AY743" s="20" t="s">
        <v>216</v>
      </c>
      <c r="BE743" s="217">
        <f>IF(N743="základní",J743,0)</f>
        <v>0</v>
      </c>
      <c r="BF743" s="217">
        <f>IF(N743="snížená",J743,0)</f>
        <v>0</v>
      </c>
      <c r="BG743" s="217">
        <f>IF(N743="zákl. přenesená",J743,0)</f>
        <v>0</v>
      </c>
      <c r="BH743" s="217">
        <f>IF(N743="sníž. přenesená",J743,0)</f>
        <v>0</v>
      </c>
      <c r="BI743" s="217">
        <f>IF(N743="nulová",J743,0)</f>
        <v>0</v>
      </c>
      <c r="BJ743" s="20" t="s">
        <v>82</v>
      </c>
      <c r="BK743" s="217">
        <f>ROUND(I743*H743,2)</f>
        <v>0</v>
      </c>
      <c r="BL743" s="20" t="s">
        <v>222</v>
      </c>
      <c r="BM743" s="216" t="s">
        <v>984</v>
      </c>
    </row>
    <row r="744" s="2" customFormat="1">
      <c r="A744" s="41"/>
      <c r="B744" s="42"/>
      <c r="C744" s="43"/>
      <c r="D744" s="218" t="s">
        <v>224</v>
      </c>
      <c r="E744" s="43"/>
      <c r="F744" s="219" t="s">
        <v>985</v>
      </c>
      <c r="G744" s="43"/>
      <c r="H744" s="43"/>
      <c r="I744" s="220"/>
      <c r="J744" s="43"/>
      <c r="K744" s="43"/>
      <c r="L744" s="47"/>
      <c r="M744" s="221"/>
      <c r="N744" s="222"/>
      <c r="O744" s="87"/>
      <c r="P744" s="87"/>
      <c r="Q744" s="87"/>
      <c r="R744" s="87"/>
      <c r="S744" s="87"/>
      <c r="T744" s="88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T744" s="20" t="s">
        <v>224</v>
      </c>
      <c r="AU744" s="20" t="s">
        <v>84</v>
      </c>
    </row>
    <row r="745" s="13" customFormat="1">
      <c r="A745" s="13"/>
      <c r="B745" s="223"/>
      <c r="C745" s="224"/>
      <c r="D745" s="225" t="s">
        <v>226</v>
      </c>
      <c r="E745" s="226" t="s">
        <v>19</v>
      </c>
      <c r="F745" s="227" t="s">
        <v>986</v>
      </c>
      <c r="G745" s="224"/>
      <c r="H745" s="228">
        <v>3.2040000000000002</v>
      </c>
      <c r="I745" s="229"/>
      <c r="J745" s="224"/>
      <c r="K745" s="224"/>
      <c r="L745" s="230"/>
      <c r="M745" s="231"/>
      <c r="N745" s="232"/>
      <c r="O745" s="232"/>
      <c r="P745" s="232"/>
      <c r="Q745" s="232"/>
      <c r="R745" s="232"/>
      <c r="S745" s="232"/>
      <c r="T745" s="23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34" t="s">
        <v>226</v>
      </c>
      <c r="AU745" s="234" t="s">
        <v>84</v>
      </c>
      <c r="AV745" s="13" t="s">
        <v>84</v>
      </c>
      <c r="AW745" s="13" t="s">
        <v>35</v>
      </c>
      <c r="AX745" s="13" t="s">
        <v>82</v>
      </c>
      <c r="AY745" s="234" t="s">
        <v>216</v>
      </c>
    </row>
    <row r="746" s="2" customFormat="1" ht="44.25" customHeight="1">
      <c r="A746" s="41"/>
      <c r="B746" s="42"/>
      <c r="C746" s="205" t="s">
        <v>987</v>
      </c>
      <c r="D746" s="205" t="s">
        <v>218</v>
      </c>
      <c r="E746" s="206" t="s">
        <v>988</v>
      </c>
      <c r="F746" s="207" t="s">
        <v>989</v>
      </c>
      <c r="G746" s="208" t="s">
        <v>246</v>
      </c>
      <c r="H746" s="209">
        <v>0.23100000000000001</v>
      </c>
      <c r="I746" s="210"/>
      <c r="J746" s="211">
        <f>ROUND(I746*H746,2)</f>
        <v>0</v>
      </c>
      <c r="K746" s="207" t="s">
        <v>221</v>
      </c>
      <c r="L746" s="47"/>
      <c r="M746" s="212" t="s">
        <v>19</v>
      </c>
      <c r="N746" s="213" t="s">
        <v>45</v>
      </c>
      <c r="O746" s="87"/>
      <c r="P746" s="214">
        <f>O746*H746</f>
        <v>0</v>
      </c>
      <c r="Q746" s="214">
        <v>0</v>
      </c>
      <c r="R746" s="214">
        <f>Q746*H746</f>
        <v>0</v>
      </c>
      <c r="S746" s="214">
        <v>0</v>
      </c>
      <c r="T746" s="215">
        <f>S746*H746</f>
        <v>0</v>
      </c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R746" s="216" t="s">
        <v>222</v>
      </c>
      <c r="AT746" s="216" t="s">
        <v>218</v>
      </c>
      <c r="AU746" s="216" t="s">
        <v>84</v>
      </c>
      <c r="AY746" s="20" t="s">
        <v>216</v>
      </c>
      <c r="BE746" s="217">
        <f>IF(N746="základní",J746,0)</f>
        <v>0</v>
      </c>
      <c r="BF746" s="217">
        <f>IF(N746="snížená",J746,0)</f>
        <v>0</v>
      </c>
      <c r="BG746" s="217">
        <f>IF(N746="zákl. přenesená",J746,0)</f>
        <v>0</v>
      </c>
      <c r="BH746" s="217">
        <f>IF(N746="sníž. přenesená",J746,0)</f>
        <v>0</v>
      </c>
      <c r="BI746" s="217">
        <f>IF(N746="nulová",J746,0)</f>
        <v>0</v>
      </c>
      <c r="BJ746" s="20" t="s">
        <v>82</v>
      </c>
      <c r="BK746" s="217">
        <f>ROUND(I746*H746,2)</f>
        <v>0</v>
      </c>
      <c r="BL746" s="20" t="s">
        <v>222</v>
      </c>
      <c r="BM746" s="216" t="s">
        <v>990</v>
      </c>
    </row>
    <row r="747" s="2" customFormat="1">
      <c r="A747" s="41"/>
      <c r="B747" s="42"/>
      <c r="C747" s="43"/>
      <c r="D747" s="218" t="s">
        <v>224</v>
      </c>
      <c r="E747" s="43"/>
      <c r="F747" s="219" t="s">
        <v>991</v>
      </c>
      <c r="G747" s="43"/>
      <c r="H747" s="43"/>
      <c r="I747" s="220"/>
      <c r="J747" s="43"/>
      <c r="K747" s="43"/>
      <c r="L747" s="47"/>
      <c r="M747" s="221"/>
      <c r="N747" s="222"/>
      <c r="O747" s="87"/>
      <c r="P747" s="87"/>
      <c r="Q747" s="87"/>
      <c r="R747" s="87"/>
      <c r="S747" s="87"/>
      <c r="T747" s="88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T747" s="20" t="s">
        <v>224</v>
      </c>
      <c r="AU747" s="20" t="s">
        <v>84</v>
      </c>
    </row>
    <row r="748" s="13" customFormat="1">
      <c r="A748" s="13"/>
      <c r="B748" s="223"/>
      <c r="C748" s="224"/>
      <c r="D748" s="225" t="s">
        <v>226</v>
      </c>
      <c r="E748" s="226" t="s">
        <v>19</v>
      </c>
      <c r="F748" s="227" t="s">
        <v>992</v>
      </c>
      <c r="G748" s="224"/>
      <c r="H748" s="228">
        <v>0.23100000000000001</v>
      </c>
      <c r="I748" s="229"/>
      <c r="J748" s="224"/>
      <c r="K748" s="224"/>
      <c r="L748" s="230"/>
      <c r="M748" s="231"/>
      <c r="N748" s="232"/>
      <c r="O748" s="232"/>
      <c r="P748" s="232"/>
      <c r="Q748" s="232"/>
      <c r="R748" s="232"/>
      <c r="S748" s="232"/>
      <c r="T748" s="23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34" t="s">
        <v>226</v>
      </c>
      <c r="AU748" s="234" t="s">
        <v>84</v>
      </c>
      <c r="AV748" s="13" t="s">
        <v>84</v>
      </c>
      <c r="AW748" s="13" t="s">
        <v>35</v>
      </c>
      <c r="AX748" s="13" t="s">
        <v>82</v>
      </c>
      <c r="AY748" s="234" t="s">
        <v>216</v>
      </c>
    </row>
    <row r="749" s="2" customFormat="1" ht="44.25" customHeight="1">
      <c r="A749" s="41"/>
      <c r="B749" s="42"/>
      <c r="C749" s="205" t="s">
        <v>946</v>
      </c>
      <c r="D749" s="205" t="s">
        <v>218</v>
      </c>
      <c r="E749" s="206" t="s">
        <v>993</v>
      </c>
      <c r="F749" s="207" t="s">
        <v>994</v>
      </c>
      <c r="G749" s="208" t="s">
        <v>246</v>
      </c>
      <c r="H749" s="209">
        <v>1.028</v>
      </c>
      <c r="I749" s="210"/>
      <c r="J749" s="211">
        <f>ROUND(I749*H749,2)</f>
        <v>0</v>
      </c>
      <c r="K749" s="207" t="s">
        <v>221</v>
      </c>
      <c r="L749" s="47"/>
      <c r="M749" s="212" t="s">
        <v>19</v>
      </c>
      <c r="N749" s="213" t="s">
        <v>45</v>
      </c>
      <c r="O749" s="87"/>
      <c r="P749" s="214">
        <f>O749*H749</f>
        <v>0</v>
      </c>
      <c r="Q749" s="214">
        <v>0</v>
      </c>
      <c r="R749" s="214">
        <f>Q749*H749</f>
        <v>0</v>
      </c>
      <c r="S749" s="214">
        <v>0</v>
      </c>
      <c r="T749" s="215">
        <f>S749*H749</f>
        <v>0</v>
      </c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R749" s="216" t="s">
        <v>222</v>
      </c>
      <c r="AT749" s="216" t="s">
        <v>218</v>
      </c>
      <c r="AU749" s="216" t="s">
        <v>84</v>
      </c>
      <c r="AY749" s="20" t="s">
        <v>216</v>
      </c>
      <c r="BE749" s="217">
        <f>IF(N749="základní",J749,0)</f>
        <v>0</v>
      </c>
      <c r="BF749" s="217">
        <f>IF(N749="snížená",J749,0)</f>
        <v>0</v>
      </c>
      <c r="BG749" s="217">
        <f>IF(N749="zákl. přenesená",J749,0)</f>
        <v>0</v>
      </c>
      <c r="BH749" s="217">
        <f>IF(N749="sníž. přenesená",J749,0)</f>
        <v>0</v>
      </c>
      <c r="BI749" s="217">
        <f>IF(N749="nulová",J749,0)</f>
        <v>0</v>
      </c>
      <c r="BJ749" s="20" t="s">
        <v>82</v>
      </c>
      <c r="BK749" s="217">
        <f>ROUND(I749*H749,2)</f>
        <v>0</v>
      </c>
      <c r="BL749" s="20" t="s">
        <v>222</v>
      </c>
      <c r="BM749" s="216" t="s">
        <v>995</v>
      </c>
    </row>
    <row r="750" s="2" customFormat="1">
      <c r="A750" s="41"/>
      <c r="B750" s="42"/>
      <c r="C750" s="43"/>
      <c r="D750" s="218" t="s">
        <v>224</v>
      </c>
      <c r="E750" s="43"/>
      <c r="F750" s="219" t="s">
        <v>996</v>
      </c>
      <c r="G750" s="43"/>
      <c r="H750" s="43"/>
      <c r="I750" s="220"/>
      <c r="J750" s="43"/>
      <c r="K750" s="43"/>
      <c r="L750" s="47"/>
      <c r="M750" s="221"/>
      <c r="N750" s="222"/>
      <c r="O750" s="87"/>
      <c r="P750" s="87"/>
      <c r="Q750" s="87"/>
      <c r="R750" s="87"/>
      <c r="S750" s="87"/>
      <c r="T750" s="88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T750" s="20" t="s">
        <v>224</v>
      </c>
      <c r="AU750" s="20" t="s">
        <v>84</v>
      </c>
    </row>
    <row r="751" s="13" customFormat="1">
      <c r="A751" s="13"/>
      <c r="B751" s="223"/>
      <c r="C751" s="224"/>
      <c r="D751" s="225" t="s">
        <v>226</v>
      </c>
      <c r="E751" s="226" t="s">
        <v>19</v>
      </c>
      <c r="F751" s="227" t="s">
        <v>997</v>
      </c>
      <c r="G751" s="224"/>
      <c r="H751" s="228">
        <v>0.60499999999999998</v>
      </c>
      <c r="I751" s="229"/>
      <c r="J751" s="224"/>
      <c r="K751" s="224"/>
      <c r="L751" s="230"/>
      <c r="M751" s="231"/>
      <c r="N751" s="232"/>
      <c r="O751" s="232"/>
      <c r="P751" s="232"/>
      <c r="Q751" s="232"/>
      <c r="R751" s="232"/>
      <c r="S751" s="232"/>
      <c r="T751" s="23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34" t="s">
        <v>226</v>
      </c>
      <c r="AU751" s="234" t="s">
        <v>84</v>
      </c>
      <c r="AV751" s="13" t="s">
        <v>84</v>
      </c>
      <c r="AW751" s="13" t="s">
        <v>35</v>
      </c>
      <c r="AX751" s="13" t="s">
        <v>74</v>
      </c>
      <c r="AY751" s="234" t="s">
        <v>216</v>
      </c>
    </row>
    <row r="752" s="13" customFormat="1">
      <c r="A752" s="13"/>
      <c r="B752" s="223"/>
      <c r="C752" s="224"/>
      <c r="D752" s="225" t="s">
        <v>226</v>
      </c>
      <c r="E752" s="226" t="s">
        <v>19</v>
      </c>
      <c r="F752" s="227" t="s">
        <v>998</v>
      </c>
      <c r="G752" s="224"/>
      <c r="H752" s="228">
        <v>0.42299999999999999</v>
      </c>
      <c r="I752" s="229"/>
      <c r="J752" s="224"/>
      <c r="K752" s="224"/>
      <c r="L752" s="230"/>
      <c r="M752" s="231"/>
      <c r="N752" s="232"/>
      <c r="O752" s="232"/>
      <c r="P752" s="232"/>
      <c r="Q752" s="232"/>
      <c r="R752" s="232"/>
      <c r="S752" s="232"/>
      <c r="T752" s="23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34" t="s">
        <v>226</v>
      </c>
      <c r="AU752" s="234" t="s">
        <v>84</v>
      </c>
      <c r="AV752" s="13" t="s">
        <v>84</v>
      </c>
      <c r="AW752" s="13" t="s">
        <v>35</v>
      </c>
      <c r="AX752" s="13" t="s">
        <v>74</v>
      </c>
      <c r="AY752" s="234" t="s">
        <v>216</v>
      </c>
    </row>
    <row r="753" s="15" customFormat="1">
      <c r="A753" s="15"/>
      <c r="B753" s="256"/>
      <c r="C753" s="257"/>
      <c r="D753" s="225" t="s">
        <v>226</v>
      </c>
      <c r="E753" s="258" t="s">
        <v>19</v>
      </c>
      <c r="F753" s="259" t="s">
        <v>330</v>
      </c>
      <c r="G753" s="257"/>
      <c r="H753" s="260">
        <v>1.028</v>
      </c>
      <c r="I753" s="261"/>
      <c r="J753" s="257"/>
      <c r="K753" s="257"/>
      <c r="L753" s="262"/>
      <c r="M753" s="263"/>
      <c r="N753" s="264"/>
      <c r="O753" s="264"/>
      <c r="P753" s="264"/>
      <c r="Q753" s="264"/>
      <c r="R753" s="264"/>
      <c r="S753" s="264"/>
      <c r="T753" s="26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T753" s="266" t="s">
        <v>226</v>
      </c>
      <c r="AU753" s="266" t="s">
        <v>84</v>
      </c>
      <c r="AV753" s="15" t="s">
        <v>222</v>
      </c>
      <c r="AW753" s="15" t="s">
        <v>35</v>
      </c>
      <c r="AX753" s="15" t="s">
        <v>82</v>
      </c>
      <c r="AY753" s="266" t="s">
        <v>216</v>
      </c>
    </row>
    <row r="754" s="2" customFormat="1" ht="44.25" customHeight="1">
      <c r="A754" s="41"/>
      <c r="B754" s="42"/>
      <c r="C754" s="205" t="s">
        <v>999</v>
      </c>
      <c r="D754" s="205" t="s">
        <v>218</v>
      </c>
      <c r="E754" s="206" t="s">
        <v>1000</v>
      </c>
      <c r="F754" s="207" t="s">
        <v>1001</v>
      </c>
      <c r="G754" s="208" t="s">
        <v>246</v>
      </c>
      <c r="H754" s="209">
        <v>248.934</v>
      </c>
      <c r="I754" s="210"/>
      <c r="J754" s="211">
        <f>ROUND(I754*H754,2)</f>
        <v>0</v>
      </c>
      <c r="K754" s="207" t="s">
        <v>221</v>
      </c>
      <c r="L754" s="47"/>
      <c r="M754" s="212" t="s">
        <v>19</v>
      </c>
      <c r="N754" s="213" t="s">
        <v>45</v>
      </c>
      <c r="O754" s="87"/>
      <c r="P754" s="214">
        <f>O754*H754</f>
        <v>0</v>
      </c>
      <c r="Q754" s="214">
        <v>0</v>
      </c>
      <c r="R754" s="214">
        <f>Q754*H754</f>
        <v>0</v>
      </c>
      <c r="S754" s="214">
        <v>0</v>
      </c>
      <c r="T754" s="215">
        <f>S754*H754</f>
        <v>0</v>
      </c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R754" s="216" t="s">
        <v>222</v>
      </c>
      <c r="AT754" s="216" t="s">
        <v>218</v>
      </c>
      <c r="AU754" s="216" t="s">
        <v>84</v>
      </c>
      <c r="AY754" s="20" t="s">
        <v>216</v>
      </c>
      <c r="BE754" s="217">
        <f>IF(N754="základní",J754,0)</f>
        <v>0</v>
      </c>
      <c r="BF754" s="217">
        <f>IF(N754="snížená",J754,0)</f>
        <v>0</v>
      </c>
      <c r="BG754" s="217">
        <f>IF(N754="zákl. přenesená",J754,0)</f>
        <v>0</v>
      </c>
      <c r="BH754" s="217">
        <f>IF(N754="sníž. přenesená",J754,0)</f>
        <v>0</v>
      </c>
      <c r="BI754" s="217">
        <f>IF(N754="nulová",J754,0)</f>
        <v>0</v>
      </c>
      <c r="BJ754" s="20" t="s">
        <v>82</v>
      </c>
      <c r="BK754" s="217">
        <f>ROUND(I754*H754,2)</f>
        <v>0</v>
      </c>
      <c r="BL754" s="20" t="s">
        <v>222</v>
      </c>
      <c r="BM754" s="216" t="s">
        <v>1002</v>
      </c>
    </row>
    <row r="755" s="2" customFormat="1">
      <c r="A755" s="41"/>
      <c r="B755" s="42"/>
      <c r="C755" s="43"/>
      <c r="D755" s="218" t="s">
        <v>224</v>
      </c>
      <c r="E755" s="43"/>
      <c r="F755" s="219" t="s">
        <v>1003</v>
      </c>
      <c r="G755" s="43"/>
      <c r="H755" s="43"/>
      <c r="I755" s="220"/>
      <c r="J755" s="43"/>
      <c r="K755" s="43"/>
      <c r="L755" s="47"/>
      <c r="M755" s="221"/>
      <c r="N755" s="222"/>
      <c r="O755" s="87"/>
      <c r="P755" s="87"/>
      <c r="Q755" s="87"/>
      <c r="R755" s="87"/>
      <c r="S755" s="87"/>
      <c r="T755" s="88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T755" s="20" t="s">
        <v>224</v>
      </c>
      <c r="AU755" s="20" t="s">
        <v>84</v>
      </c>
    </row>
    <row r="756" s="13" customFormat="1">
      <c r="A756" s="13"/>
      <c r="B756" s="223"/>
      <c r="C756" s="224"/>
      <c r="D756" s="225" t="s">
        <v>226</v>
      </c>
      <c r="E756" s="226" t="s">
        <v>19</v>
      </c>
      <c r="F756" s="227" t="s">
        <v>1004</v>
      </c>
      <c r="G756" s="224"/>
      <c r="H756" s="228">
        <v>256.75099999999998</v>
      </c>
      <c r="I756" s="229"/>
      <c r="J756" s="224"/>
      <c r="K756" s="224"/>
      <c r="L756" s="230"/>
      <c r="M756" s="231"/>
      <c r="N756" s="232"/>
      <c r="O756" s="232"/>
      <c r="P756" s="232"/>
      <c r="Q756" s="232"/>
      <c r="R756" s="232"/>
      <c r="S756" s="232"/>
      <c r="T756" s="23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34" t="s">
        <v>226</v>
      </c>
      <c r="AU756" s="234" t="s">
        <v>84</v>
      </c>
      <c r="AV756" s="13" t="s">
        <v>84</v>
      </c>
      <c r="AW756" s="13" t="s">
        <v>35</v>
      </c>
      <c r="AX756" s="13" t="s">
        <v>74</v>
      </c>
      <c r="AY756" s="234" t="s">
        <v>216</v>
      </c>
    </row>
    <row r="757" s="13" customFormat="1">
      <c r="A757" s="13"/>
      <c r="B757" s="223"/>
      <c r="C757" s="224"/>
      <c r="D757" s="225" t="s">
        <v>226</v>
      </c>
      <c r="E757" s="226" t="s">
        <v>19</v>
      </c>
      <c r="F757" s="227" t="s">
        <v>1005</v>
      </c>
      <c r="G757" s="224"/>
      <c r="H757" s="228">
        <v>-7.8170000000000002</v>
      </c>
      <c r="I757" s="229"/>
      <c r="J757" s="224"/>
      <c r="K757" s="224"/>
      <c r="L757" s="230"/>
      <c r="M757" s="231"/>
      <c r="N757" s="232"/>
      <c r="O757" s="232"/>
      <c r="P757" s="232"/>
      <c r="Q757" s="232"/>
      <c r="R757" s="232"/>
      <c r="S757" s="232"/>
      <c r="T757" s="23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34" t="s">
        <v>226</v>
      </c>
      <c r="AU757" s="234" t="s">
        <v>84</v>
      </c>
      <c r="AV757" s="13" t="s">
        <v>84</v>
      </c>
      <c r="AW757" s="13" t="s">
        <v>35</v>
      </c>
      <c r="AX757" s="13" t="s">
        <v>74</v>
      </c>
      <c r="AY757" s="234" t="s">
        <v>216</v>
      </c>
    </row>
    <row r="758" s="15" customFormat="1">
      <c r="A758" s="15"/>
      <c r="B758" s="256"/>
      <c r="C758" s="257"/>
      <c r="D758" s="225" t="s">
        <v>226</v>
      </c>
      <c r="E758" s="258" t="s">
        <v>19</v>
      </c>
      <c r="F758" s="259" t="s">
        <v>330</v>
      </c>
      <c r="G758" s="257"/>
      <c r="H758" s="260">
        <v>248.934</v>
      </c>
      <c r="I758" s="261"/>
      <c r="J758" s="257"/>
      <c r="K758" s="257"/>
      <c r="L758" s="262"/>
      <c r="M758" s="263"/>
      <c r="N758" s="264"/>
      <c r="O758" s="264"/>
      <c r="P758" s="264"/>
      <c r="Q758" s="264"/>
      <c r="R758" s="264"/>
      <c r="S758" s="264"/>
      <c r="T758" s="26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T758" s="266" t="s">
        <v>226</v>
      </c>
      <c r="AU758" s="266" t="s">
        <v>84</v>
      </c>
      <c r="AV758" s="15" t="s">
        <v>222</v>
      </c>
      <c r="AW758" s="15" t="s">
        <v>35</v>
      </c>
      <c r="AX758" s="15" t="s">
        <v>82</v>
      </c>
      <c r="AY758" s="266" t="s">
        <v>216</v>
      </c>
    </row>
    <row r="759" s="2" customFormat="1" ht="16.5" customHeight="1">
      <c r="A759" s="41"/>
      <c r="B759" s="42"/>
      <c r="C759" s="205" t="s">
        <v>1006</v>
      </c>
      <c r="D759" s="205" t="s">
        <v>218</v>
      </c>
      <c r="E759" s="206" t="s">
        <v>1007</v>
      </c>
      <c r="F759" s="207" t="s">
        <v>1008</v>
      </c>
      <c r="G759" s="208" t="s">
        <v>246</v>
      </c>
      <c r="H759" s="209">
        <v>2.577</v>
      </c>
      <c r="I759" s="210"/>
      <c r="J759" s="211">
        <f>ROUND(I759*H759,2)</f>
        <v>0</v>
      </c>
      <c r="K759" s="207" t="s">
        <v>19</v>
      </c>
      <c r="L759" s="47"/>
      <c r="M759" s="212" t="s">
        <v>19</v>
      </c>
      <c r="N759" s="213" t="s">
        <v>45</v>
      </c>
      <c r="O759" s="87"/>
      <c r="P759" s="214">
        <f>O759*H759</f>
        <v>0</v>
      </c>
      <c r="Q759" s="214">
        <v>0</v>
      </c>
      <c r="R759" s="214">
        <f>Q759*H759</f>
        <v>0</v>
      </c>
      <c r="S759" s="214">
        <v>0</v>
      </c>
      <c r="T759" s="215">
        <f>S759*H759</f>
        <v>0</v>
      </c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R759" s="216" t="s">
        <v>222</v>
      </c>
      <c r="AT759" s="216" t="s">
        <v>218</v>
      </c>
      <c r="AU759" s="216" t="s">
        <v>84</v>
      </c>
      <c r="AY759" s="20" t="s">
        <v>216</v>
      </c>
      <c r="BE759" s="217">
        <f>IF(N759="základní",J759,0)</f>
        <v>0</v>
      </c>
      <c r="BF759" s="217">
        <f>IF(N759="snížená",J759,0)</f>
        <v>0</v>
      </c>
      <c r="BG759" s="217">
        <f>IF(N759="zákl. přenesená",J759,0)</f>
        <v>0</v>
      </c>
      <c r="BH759" s="217">
        <f>IF(N759="sníž. přenesená",J759,0)</f>
        <v>0</v>
      </c>
      <c r="BI759" s="217">
        <f>IF(N759="nulová",J759,0)</f>
        <v>0</v>
      </c>
      <c r="BJ759" s="20" t="s">
        <v>82</v>
      </c>
      <c r="BK759" s="217">
        <f>ROUND(I759*H759,2)</f>
        <v>0</v>
      </c>
      <c r="BL759" s="20" t="s">
        <v>222</v>
      </c>
      <c r="BM759" s="216" t="s">
        <v>1009</v>
      </c>
    </row>
    <row r="760" s="13" customFormat="1">
      <c r="A760" s="13"/>
      <c r="B760" s="223"/>
      <c r="C760" s="224"/>
      <c r="D760" s="225" t="s">
        <v>226</v>
      </c>
      <c r="E760" s="226" t="s">
        <v>19</v>
      </c>
      <c r="F760" s="227" t="s">
        <v>1010</v>
      </c>
      <c r="G760" s="224"/>
      <c r="H760" s="228">
        <v>0.48099999999999998</v>
      </c>
      <c r="I760" s="229"/>
      <c r="J760" s="224"/>
      <c r="K760" s="224"/>
      <c r="L760" s="230"/>
      <c r="M760" s="231"/>
      <c r="N760" s="232"/>
      <c r="O760" s="232"/>
      <c r="P760" s="232"/>
      <c r="Q760" s="232"/>
      <c r="R760" s="232"/>
      <c r="S760" s="232"/>
      <c r="T760" s="23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34" t="s">
        <v>226</v>
      </c>
      <c r="AU760" s="234" t="s">
        <v>84</v>
      </c>
      <c r="AV760" s="13" t="s">
        <v>84</v>
      </c>
      <c r="AW760" s="13" t="s">
        <v>35</v>
      </c>
      <c r="AX760" s="13" t="s">
        <v>74</v>
      </c>
      <c r="AY760" s="234" t="s">
        <v>216</v>
      </c>
    </row>
    <row r="761" s="13" customFormat="1">
      <c r="A761" s="13"/>
      <c r="B761" s="223"/>
      <c r="C761" s="224"/>
      <c r="D761" s="225" t="s">
        <v>226</v>
      </c>
      <c r="E761" s="226" t="s">
        <v>19</v>
      </c>
      <c r="F761" s="227" t="s">
        <v>1011</v>
      </c>
      <c r="G761" s="224"/>
      <c r="H761" s="228">
        <v>1.736</v>
      </c>
      <c r="I761" s="229"/>
      <c r="J761" s="224"/>
      <c r="K761" s="224"/>
      <c r="L761" s="230"/>
      <c r="M761" s="231"/>
      <c r="N761" s="232"/>
      <c r="O761" s="232"/>
      <c r="P761" s="232"/>
      <c r="Q761" s="232"/>
      <c r="R761" s="232"/>
      <c r="S761" s="232"/>
      <c r="T761" s="23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34" t="s">
        <v>226</v>
      </c>
      <c r="AU761" s="234" t="s">
        <v>84</v>
      </c>
      <c r="AV761" s="13" t="s">
        <v>84</v>
      </c>
      <c r="AW761" s="13" t="s">
        <v>35</v>
      </c>
      <c r="AX761" s="13" t="s">
        <v>74</v>
      </c>
      <c r="AY761" s="234" t="s">
        <v>216</v>
      </c>
    </row>
    <row r="762" s="13" customFormat="1">
      <c r="A762" s="13"/>
      <c r="B762" s="223"/>
      <c r="C762" s="224"/>
      <c r="D762" s="225" t="s">
        <v>226</v>
      </c>
      <c r="E762" s="226" t="s">
        <v>19</v>
      </c>
      <c r="F762" s="227" t="s">
        <v>1012</v>
      </c>
      <c r="G762" s="224"/>
      <c r="H762" s="228">
        <v>0.35999999999999999</v>
      </c>
      <c r="I762" s="229"/>
      <c r="J762" s="224"/>
      <c r="K762" s="224"/>
      <c r="L762" s="230"/>
      <c r="M762" s="231"/>
      <c r="N762" s="232"/>
      <c r="O762" s="232"/>
      <c r="P762" s="232"/>
      <c r="Q762" s="232"/>
      <c r="R762" s="232"/>
      <c r="S762" s="232"/>
      <c r="T762" s="23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34" t="s">
        <v>226</v>
      </c>
      <c r="AU762" s="234" t="s">
        <v>84</v>
      </c>
      <c r="AV762" s="13" t="s">
        <v>84</v>
      </c>
      <c r="AW762" s="13" t="s">
        <v>35</v>
      </c>
      <c r="AX762" s="13" t="s">
        <v>74</v>
      </c>
      <c r="AY762" s="234" t="s">
        <v>216</v>
      </c>
    </row>
    <row r="763" s="15" customFormat="1">
      <c r="A763" s="15"/>
      <c r="B763" s="256"/>
      <c r="C763" s="257"/>
      <c r="D763" s="225" t="s">
        <v>226</v>
      </c>
      <c r="E763" s="258" t="s">
        <v>19</v>
      </c>
      <c r="F763" s="259" t="s">
        <v>330</v>
      </c>
      <c r="G763" s="257"/>
      <c r="H763" s="260">
        <v>2.577</v>
      </c>
      <c r="I763" s="261"/>
      <c r="J763" s="257"/>
      <c r="K763" s="257"/>
      <c r="L763" s="262"/>
      <c r="M763" s="263"/>
      <c r="N763" s="264"/>
      <c r="O763" s="264"/>
      <c r="P763" s="264"/>
      <c r="Q763" s="264"/>
      <c r="R763" s="264"/>
      <c r="S763" s="264"/>
      <c r="T763" s="26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T763" s="266" t="s">
        <v>226</v>
      </c>
      <c r="AU763" s="266" t="s">
        <v>84</v>
      </c>
      <c r="AV763" s="15" t="s">
        <v>222</v>
      </c>
      <c r="AW763" s="15" t="s">
        <v>35</v>
      </c>
      <c r="AX763" s="15" t="s">
        <v>82</v>
      </c>
      <c r="AY763" s="266" t="s">
        <v>216</v>
      </c>
    </row>
    <row r="764" s="12" customFormat="1" ht="22.8" customHeight="1">
      <c r="A764" s="12"/>
      <c r="B764" s="189"/>
      <c r="C764" s="190"/>
      <c r="D764" s="191" t="s">
        <v>73</v>
      </c>
      <c r="E764" s="203" t="s">
        <v>1013</v>
      </c>
      <c r="F764" s="203" t="s">
        <v>1014</v>
      </c>
      <c r="G764" s="190"/>
      <c r="H764" s="190"/>
      <c r="I764" s="193"/>
      <c r="J764" s="204">
        <f>BK764</f>
        <v>0</v>
      </c>
      <c r="K764" s="190"/>
      <c r="L764" s="195"/>
      <c r="M764" s="196"/>
      <c r="N764" s="197"/>
      <c r="O764" s="197"/>
      <c r="P764" s="198">
        <f>SUM(P765:P766)</f>
        <v>0</v>
      </c>
      <c r="Q764" s="197"/>
      <c r="R764" s="198">
        <f>SUM(R765:R766)</f>
        <v>0</v>
      </c>
      <c r="S764" s="197"/>
      <c r="T764" s="199">
        <f>SUM(T765:T766)</f>
        <v>0</v>
      </c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R764" s="200" t="s">
        <v>82</v>
      </c>
      <c r="AT764" s="201" t="s">
        <v>73</v>
      </c>
      <c r="AU764" s="201" t="s">
        <v>82</v>
      </c>
      <c r="AY764" s="200" t="s">
        <v>216</v>
      </c>
      <c r="BK764" s="202">
        <f>SUM(BK765:BK766)</f>
        <v>0</v>
      </c>
    </row>
    <row r="765" s="2" customFormat="1" ht="55.5" customHeight="1">
      <c r="A765" s="41"/>
      <c r="B765" s="42"/>
      <c r="C765" s="205" t="s">
        <v>1015</v>
      </c>
      <c r="D765" s="205" t="s">
        <v>218</v>
      </c>
      <c r="E765" s="206" t="s">
        <v>1016</v>
      </c>
      <c r="F765" s="207" t="s">
        <v>1017</v>
      </c>
      <c r="G765" s="208" t="s">
        <v>246</v>
      </c>
      <c r="H765" s="209">
        <v>215.28999999999999</v>
      </c>
      <c r="I765" s="210"/>
      <c r="J765" s="211">
        <f>ROUND(I765*H765,2)</f>
        <v>0</v>
      </c>
      <c r="K765" s="207" t="s">
        <v>221</v>
      </c>
      <c r="L765" s="47"/>
      <c r="M765" s="212" t="s">
        <v>19</v>
      </c>
      <c r="N765" s="213" t="s">
        <v>45</v>
      </c>
      <c r="O765" s="87"/>
      <c r="P765" s="214">
        <f>O765*H765</f>
        <v>0</v>
      </c>
      <c r="Q765" s="214">
        <v>0</v>
      </c>
      <c r="R765" s="214">
        <f>Q765*H765</f>
        <v>0</v>
      </c>
      <c r="S765" s="214">
        <v>0</v>
      </c>
      <c r="T765" s="215">
        <f>S765*H765</f>
        <v>0</v>
      </c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R765" s="216" t="s">
        <v>222</v>
      </c>
      <c r="AT765" s="216" t="s">
        <v>218</v>
      </c>
      <c r="AU765" s="216" t="s">
        <v>84</v>
      </c>
      <c r="AY765" s="20" t="s">
        <v>216</v>
      </c>
      <c r="BE765" s="217">
        <f>IF(N765="základní",J765,0)</f>
        <v>0</v>
      </c>
      <c r="BF765" s="217">
        <f>IF(N765="snížená",J765,0)</f>
        <v>0</v>
      </c>
      <c r="BG765" s="217">
        <f>IF(N765="zákl. přenesená",J765,0)</f>
        <v>0</v>
      </c>
      <c r="BH765" s="217">
        <f>IF(N765="sníž. přenesená",J765,0)</f>
        <v>0</v>
      </c>
      <c r="BI765" s="217">
        <f>IF(N765="nulová",J765,0)</f>
        <v>0</v>
      </c>
      <c r="BJ765" s="20" t="s">
        <v>82</v>
      </c>
      <c r="BK765" s="217">
        <f>ROUND(I765*H765,2)</f>
        <v>0</v>
      </c>
      <c r="BL765" s="20" t="s">
        <v>222</v>
      </c>
      <c r="BM765" s="216" t="s">
        <v>1018</v>
      </c>
    </row>
    <row r="766" s="2" customFormat="1">
      <c r="A766" s="41"/>
      <c r="B766" s="42"/>
      <c r="C766" s="43"/>
      <c r="D766" s="218" t="s">
        <v>224</v>
      </c>
      <c r="E766" s="43"/>
      <c r="F766" s="219" t="s">
        <v>1019</v>
      </c>
      <c r="G766" s="43"/>
      <c r="H766" s="43"/>
      <c r="I766" s="220"/>
      <c r="J766" s="43"/>
      <c r="K766" s="43"/>
      <c r="L766" s="47"/>
      <c r="M766" s="221"/>
      <c r="N766" s="222"/>
      <c r="O766" s="87"/>
      <c r="P766" s="87"/>
      <c r="Q766" s="87"/>
      <c r="R766" s="87"/>
      <c r="S766" s="87"/>
      <c r="T766" s="88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T766" s="20" t="s">
        <v>224</v>
      </c>
      <c r="AU766" s="20" t="s">
        <v>84</v>
      </c>
    </row>
    <row r="767" s="12" customFormat="1" ht="25.92" customHeight="1">
      <c r="A767" s="12"/>
      <c r="B767" s="189"/>
      <c r="C767" s="190"/>
      <c r="D767" s="191" t="s">
        <v>73</v>
      </c>
      <c r="E767" s="192" t="s">
        <v>1020</v>
      </c>
      <c r="F767" s="192" t="s">
        <v>1021</v>
      </c>
      <c r="G767" s="190"/>
      <c r="H767" s="190"/>
      <c r="I767" s="193"/>
      <c r="J767" s="194">
        <f>BK767</f>
        <v>0</v>
      </c>
      <c r="K767" s="190"/>
      <c r="L767" s="195"/>
      <c r="M767" s="196"/>
      <c r="N767" s="197"/>
      <c r="O767" s="197"/>
      <c r="P767" s="198">
        <f>P768+P842+P861+P867+P901+P918+P1040+P1110+P1131+P1159+P1346</f>
        <v>0</v>
      </c>
      <c r="Q767" s="197"/>
      <c r="R767" s="198">
        <f>R768+R842+R861+R867+R901+R918+R1040+R1110+R1131+R1159+R1346</f>
        <v>14.134646269999999</v>
      </c>
      <c r="S767" s="197"/>
      <c r="T767" s="199">
        <f>T768+T842+T861+T867+T901+T918+T1040+T1110+T1131+T1159+T1346</f>
        <v>7.4361962000000004</v>
      </c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R767" s="200" t="s">
        <v>84</v>
      </c>
      <c r="AT767" s="201" t="s">
        <v>73</v>
      </c>
      <c r="AU767" s="201" t="s">
        <v>74</v>
      </c>
      <c r="AY767" s="200" t="s">
        <v>216</v>
      </c>
      <c r="BK767" s="202">
        <f>BK768+BK842+BK861+BK867+BK901+BK918+BK1040+BK1110+BK1131+BK1159+BK1346</f>
        <v>0</v>
      </c>
    </row>
    <row r="768" s="12" customFormat="1" ht="22.8" customHeight="1">
      <c r="A768" s="12"/>
      <c r="B768" s="189"/>
      <c r="C768" s="190"/>
      <c r="D768" s="191" t="s">
        <v>73</v>
      </c>
      <c r="E768" s="203" t="s">
        <v>1022</v>
      </c>
      <c r="F768" s="203" t="s">
        <v>1023</v>
      </c>
      <c r="G768" s="190"/>
      <c r="H768" s="190"/>
      <c r="I768" s="193"/>
      <c r="J768" s="204">
        <f>BK768</f>
        <v>0</v>
      </c>
      <c r="K768" s="190"/>
      <c r="L768" s="195"/>
      <c r="M768" s="196"/>
      <c r="N768" s="197"/>
      <c r="O768" s="197"/>
      <c r="P768" s="198">
        <f>SUM(P769:P841)</f>
        <v>0</v>
      </c>
      <c r="Q768" s="197"/>
      <c r="R768" s="198">
        <f>SUM(R769:R841)</f>
        <v>0.46531643</v>
      </c>
      <c r="S768" s="197"/>
      <c r="T768" s="199">
        <f>SUM(T769:T841)</f>
        <v>0.42294999999999999</v>
      </c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R768" s="200" t="s">
        <v>84</v>
      </c>
      <c r="AT768" s="201" t="s">
        <v>73</v>
      </c>
      <c r="AU768" s="201" t="s">
        <v>82</v>
      </c>
      <c r="AY768" s="200" t="s">
        <v>216</v>
      </c>
      <c r="BK768" s="202">
        <f>SUM(BK769:BK841)</f>
        <v>0</v>
      </c>
    </row>
    <row r="769" s="2" customFormat="1" ht="33" customHeight="1">
      <c r="A769" s="41"/>
      <c r="B769" s="42"/>
      <c r="C769" s="205" t="s">
        <v>1024</v>
      </c>
      <c r="D769" s="205" t="s">
        <v>218</v>
      </c>
      <c r="E769" s="206" t="s">
        <v>1025</v>
      </c>
      <c r="F769" s="207" t="s">
        <v>1026</v>
      </c>
      <c r="G769" s="208" t="s">
        <v>87</v>
      </c>
      <c r="H769" s="209">
        <v>38.450000000000003</v>
      </c>
      <c r="I769" s="210"/>
      <c r="J769" s="211">
        <f>ROUND(I769*H769,2)</f>
        <v>0</v>
      </c>
      <c r="K769" s="207" t="s">
        <v>221</v>
      </c>
      <c r="L769" s="47"/>
      <c r="M769" s="212" t="s">
        <v>19</v>
      </c>
      <c r="N769" s="213" t="s">
        <v>45</v>
      </c>
      <c r="O769" s="87"/>
      <c r="P769" s="214">
        <f>O769*H769</f>
        <v>0</v>
      </c>
      <c r="Q769" s="214">
        <v>0</v>
      </c>
      <c r="R769" s="214">
        <f>Q769*H769</f>
        <v>0</v>
      </c>
      <c r="S769" s="214">
        <v>0.010999999999999999</v>
      </c>
      <c r="T769" s="215">
        <f>S769*H769</f>
        <v>0.42294999999999999</v>
      </c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R769" s="216" t="s">
        <v>235</v>
      </c>
      <c r="AT769" s="216" t="s">
        <v>218</v>
      </c>
      <c r="AU769" s="216" t="s">
        <v>84</v>
      </c>
      <c r="AY769" s="20" t="s">
        <v>216</v>
      </c>
      <c r="BE769" s="217">
        <f>IF(N769="základní",J769,0)</f>
        <v>0</v>
      </c>
      <c r="BF769" s="217">
        <f>IF(N769="snížená",J769,0)</f>
        <v>0</v>
      </c>
      <c r="BG769" s="217">
        <f>IF(N769="zákl. přenesená",J769,0)</f>
        <v>0</v>
      </c>
      <c r="BH769" s="217">
        <f>IF(N769="sníž. přenesená",J769,0)</f>
        <v>0</v>
      </c>
      <c r="BI769" s="217">
        <f>IF(N769="nulová",J769,0)</f>
        <v>0</v>
      </c>
      <c r="BJ769" s="20" t="s">
        <v>82</v>
      </c>
      <c r="BK769" s="217">
        <f>ROUND(I769*H769,2)</f>
        <v>0</v>
      </c>
      <c r="BL769" s="20" t="s">
        <v>235</v>
      </c>
      <c r="BM769" s="216" t="s">
        <v>1027</v>
      </c>
    </row>
    <row r="770" s="2" customFormat="1">
      <c r="A770" s="41"/>
      <c r="B770" s="42"/>
      <c r="C770" s="43"/>
      <c r="D770" s="218" t="s">
        <v>224</v>
      </c>
      <c r="E770" s="43"/>
      <c r="F770" s="219" t="s">
        <v>1028</v>
      </c>
      <c r="G770" s="43"/>
      <c r="H770" s="43"/>
      <c r="I770" s="220"/>
      <c r="J770" s="43"/>
      <c r="K770" s="43"/>
      <c r="L770" s="47"/>
      <c r="M770" s="221"/>
      <c r="N770" s="222"/>
      <c r="O770" s="87"/>
      <c r="P770" s="87"/>
      <c r="Q770" s="87"/>
      <c r="R770" s="87"/>
      <c r="S770" s="87"/>
      <c r="T770" s="88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T770" s="20" t="s">
        <v>224</v>
      </c>
      <c r="AU770" s="20" t="s">
        <v>84</v>
      </c>
    </row>
    <row r="771" s="13" customFormat="1">
      <c r="A771" s="13"/>
      <c r="B771" s="223"/>
      <c r="C771" s="224"/>
      <c r="D771" s="225" t="s">
        <v>226</v>
      </c>
      <c r="E771" s="226" t="s">
        <v>19</v>
      </c>
      <c r="F771" s="227" t="s">
        <v>133</v>
      </c>
      <c r="G771" s="224"/>
      <c r="H771" s="228">
        <v>38.450000000000003</v>
      </c>
      <c r="I771" s="229"/>
      <c r="J771" s="224"/>
      <c r="K771" s="224"/>
      <c r="L771" s="230"/>
      <c r="M771" s="231"/>
      <c r="N771" s="232"/>
      <c r="O771" s="232"/>
      <c r="P771" s="232"/>
      <c r="Q771" s="232"/>
      <c r="R771" s="232"/>
      <c r="S771" s="232"/>
      <c r="T771" s="23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34" t="s">
        <v>226</v>
      </c>
      <c r="AU771" s="234" t="s">
        <v>84</v>
      </c>
      <c r="AV771" s="13" t="s">
        <v>84</v>
      </c>
      <c r="AW771" s="13" t="s">
        <v>35</v>
      </c>
      <c r="AX771" s="13" t="s">
        <v>82</v>
      </c>
      <c r="AY771" s="234" t="s">
        <v>216</v>
      </c>
    </row>
    <row r="772" s="2" customFormat="1" ht="37.8" customHeight="1">
      <c r="A772" s="41"/>
      <c r="B772" s="42"/>
      <c r="C772" s="205" t="s">
        <v>1029</v>
      </c>
      <c r="D772" s="205" t="s">
        <v>218</v>
      </c>
      <c r="E772" s="206" t="s">
        <v>1030</v>
      </c>
      <c r="F772" s="207" t="s">
        <v>1031</v>
      </c>
      <c r="G772" s="208" t="s">
        <v>125</v>
      </c>
      <c r="H772" s="209">
        <v>2.2000000000000002</v>
      </c>
      <c r="I772" s="210"/>
      <c r="J772" s="211">
        <f>ROUND(I772*H772,2)</f>
        <v>0</v>
      </c>
      <c r="K772" s="207" t="s">
        <v>221</v>
      </c>
      <c r="L772" s="47"/>
      <c r="M772" s="212" t="s">
        <v>19</v>
      </c>
      <c r="N772" s="213" t="s">
        <v>45</v>
      </c>
      <c r="O772" s="87"/>
      <c r="P772" s="214">
        <f>O772*H772</f>
        <v>0</v>
      </c>
      <c r="Q772" s="214">
        <v>0.00115</v>
      </c>
      <c r="R772" s="214">
        <f>Q772*H772</f>
        <v>0.0025300000000000001</v>
      </c>
      <c r="S772" s="214">
        <v>0</v>
      </c>
      <c r="T772" s="215">
        <f>S772*H772</f>
        <v>0</v>
      </c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R772" s="216" t="s">
        <v>235</v>
      </c>
      <c r="AT772" s="216" t="s">
        <v>218</v>
      </c>
      <c r="AU772" s="216" t="s">
        <v>84</v>
      </c>
      <c r="AY772" s="20" t="s">
        <v>216</v>
      </c>
      <c r="BE772" s="217">
        <f>IF(N772="základní",J772,0)</f>
        <v>0</v>
      </c>
      <c r="BF772" s="217">
        <f>IF(N772="snížená",J772,0)</f>
        <v>0</v>
      </c>
      <c r="BG772" s="217">
        <f>IF(N772="zákl. přenesená",J772,0)</f>
        <v>0</v>
      </c>
      <c r="BH772" s="217">
        <f>IF(N772="sníž. přenesená",J772,0)</f>
        <v>0</v>
      </c>
      <c r="BI772" s="217">
        <f>IF(N772="nulová",J772,0)</f>
        <v>0</v>
      </c>
      <c r="BJ772" s="20" t="s">
        <v>82</v>
      </c>
      <c r="BK772" s="217">
        <f>ROUND(I772*H772,2)</f>
        <v>0</v>
      </c>
      <c r="BL772" s="20" t="s">
        <v>235</v>
      </c>
      <c r="BM772" s="216" t="s">
        <v>1032</v>
      </c>
    </row>
    <row r="773" s="2" customFormat="1">
      <c r="A773" s="41"/>
      <c r="B773" s="42"/>
      <c r="C773" s="43"/>
      <c r="D773" s="218" t="s">
        <v>224</v>
      </c>
      <c r="E773" s="43"/>
      <c r="F773" s="219" t="s">
        <v>1033</v>
      </c>
      <c r="G773" s="43"/>
      <c r="H773" s="43"/>
      <c r="I773" s="220"/>
      <c r="J773" s="43"/>
      <c r="K773" s="43"/>
      <c r="L773" s="47"/>
      <c r="M773" s="221"/>
      <c r="N773" s="222"/>
      <c r="O773" s="87"/>
      <c r="P773" s="87"/>
      <c r="Q773" s="87"/>
      <c r="R773" s="87"/>
      <c r="S773" s="87"/>
      <c r="T773" s="88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T773" s="20" t="s">
        <v>224</v>
      </c>
      <c r="AU773" s="20" t="s">
        <v>84</v>
      </c>
    </row>
    <row r="774" s="14" customFormat="1">
      <c r="A774" s="14"/>
      <c r="B774" s="235"/>
      <c r="C774" s="236"/>
      <c r="D774" s="225" t="s">
        <v>226</v>
      </c>
      <c r="E774" s="237" t="s">
        <v>19</v>
      </c>
      <c r="F774" s="238" t="s">
        <v>1034</v>
      </c>
      <c r="G774" s="236"/>
      <c r="H774" s="237" t="s">
        <v>19</v>
      </c>
      <c r="I774" s="239"/>
      <c r="J774" s="236"/>
      <c r="K774" s="236"/>
      <c r="L774" s="240"/>
      <c r="M774" s="241"/>
      <c r="N774" s="242"/>
      <c r="O774" s="242"/>
      <c r="P774" s="242"/>
      <c r="Q774" s="242"/>
      <c r="R774" s="242"/>
      <c r="S774" s="242"/>
      <c r="T774" s="243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44" t="s">
        <v>226</v>
      </c>
      <c r="AU774" s="244" t="s">
        <v>84</v>
      </c>
      <c r="AV774" s="14" t="s">
        <v>82</v>
      </c>
      <c r="AW774" s="14" t="s">
        <v>35</v>
      </c>
      <c r="AX774" s="14" t="s">
        <v>74</v>
      </c>
      <c r="AY774" s="244" t="s">
        <v>216</v>
      </c>
    </row>
    <row r="775" s="13" customFormat="1">
      <c r="A775" s="13"/>
      <c r="B775" s="223"/>
      <c r="C775" s="224"/>
      <c r="D775" s="225" t="s">
        <v>226</v>
      </c>
      <c r="E775" s="226" t="s">
        <v>19</v>
      </c>
      <c r="F775" s="227" t="s">
        <v>1035</v>
      </c>
      <c r="G775" s="224"/>
      <c r="H775" s="228">
        <v>0.59999999999999998</v>
      </c>
      <c r="I775" s="229"/>
      <c r="J775" s="224"/>
      <c r="K775" s="224"/>
      <c r="L775" s="230"/>
      <c r="M775" s="231"/>
      <c r="N775" s="232"/>
      <c r="O775" s="232"/>
      <c r="P775" s="232"/>
      <c r="Q775" s="232"/>
      <c r="R775" s="232"/>
      <c r="S775" s="232"/>
      <c r="T775" s="23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34" t="s">
        <v>226</v>
      </c>
      <c r="AU775" s="234" t="s">
        <v>84</v>
      </c>
      <c r="AV775" s="13" t="s">
        <v>84</v>
      </c>
      <c r="AW775" s="13" t="s">
        <v>35</v>
      </c>
      <c r="AX775" s="13" t="s">
        <v>74</v>
      </c>
      <c r="AY775" s="234" t="s">
        <v>216</v>
      </c>
    </row>
    <row r="776" s="13" customFormat="1">
      <c r="A776" s="13"/>
      <c r="B776" s="223"/>
      <c r="C776" s="224"/>
      <c r="D776" s="225" t="s">
        <v>226</v>
      </c>
      <c r="E776" s="226" t="s">
        <v>19</v>
      </c>
      <c r="F776" s="227" t="s">
        <v>1036</v>
      </c>
      <c r="G776" s="224"/>
      <c r="H776" s="228">
        <v>1.6000000000000001</v>
      </c>
      <c r="I776" s="229"/>
      <c r="J776" s="224"/>
      <c r="K776" s="224"/>
      <c r="L776" s="230"/>
      <c r="M776" s="231"/>
      <c r="N776" s="232"/>
      <c r="O776" s="232"/>
      <c r="P776" s="232"/>
      <c r="Q776" s="232"/>
      <c r="R776" s="232"/>
      <c r="S776" s="232"/>
      <c r="T776" s="23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34" t="s">
        <v>226</v>
      </c>
      <c r="AU776" s="234" t="s">
        <v>84</v>
      </c>
      <c r="AV776" s="13" t="s">
        <v>84</v>
      </c>
      <c r="AW776" s="13" t="s">
        <v>35</v>
      </c>
      <c r="AX776" s="13" t="s">
        <v>74</v>
      </c>
      <c r="AY776" s="234" t="s">
        <v>216</v>
      </c>
    </row>
    <row r="777" s="15" customFormat="1">
      <c r="A777" s="15"/>
      <c r="B777" s="256"/>
      <c r="C777" s="257"/>
      <c r="D777" s="225" t="s">
        <v>226</v>
      </c>
      <c r="E777" s="258" t="s">
        <v>19</v>
      </c>
      <c r="F777" s="259" t="s">
        <v>330</v>
      </c>
      <c r="G777" s="257"/>
      <c r="H777" s="260">
        <v>2.2000000000000002</v>
      </c>
      <c r="I777" s="261"/>
      <c r="J777" s="257"/>
      <c r="K777" s="257"/>
      <c r="L777" s="262"/>
      <c r="M777" s="263"/>
      <c r="N777" s="264"/>
      <c r="O777" s="264"/>
      <c r="P777" s="264"/>
      <c r="Q777" s="264"/>
      <c r="R777" s="264"/>
      <c r="S777" s="264"/>
      <c r="T777" s="26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T777" s="266" t="s">
        <v>226</v>
      </c>
      <c r="AU777" s="266" t="s">
        <v>84</v>
      </c>
      <c r="AV777" s="15" t="s">
        <v>222</v>
      </c>
      <c r="AW777" s="15" t="s">
        <v>35</v>
      </c>
      <c r="AX777" s="15" t="s">
        <v>82</v>
      </c>
      <c r="AY777" s="266" t="s">
        <v>216</v>
      </c>
    </row>
    <row r="778" s="2" customFormat="1" ht="37.8" customHeight="1">
      <c r="A778" s="41"/>
      <c r="B778" s="42"/>
      <c r="C778" s="205" t="s">
        <v>1037</v>
      </c>
      <c r="D778" s="205" t="s">
        <v>218</v>
      </c>
      <c r="E778" s="206" t="s">
        <v>1038</v>
      </c>
      <c r="F778" s="207" t="s">
        <v>1039</v>
      </c>
      <c r="G778" s="208" t="s">
        <v>125</v>
      </c>
      <c r="H778" s="209">
        <v>0.40000000000000002</v>
      </c>
      <c r="I778" s="210"/>
      <c r="J778" s="211">
        <f>ROUND(I778*H778,2)</f>
        <v>0</v>
      </c>
      <c r="K778" s="207" t="s">
        <v>221</v>
      </c>
      <c r="L778" s="47"/>
      <c r="M778" s="212" t="s">
        <v>19</v>
      </c>
      <c r="N778" s="213" t="s">
        <v>45</v>
      </c>
      <c r="O778" s="87"/>
      <c r="P778" s="214">
        <f>O778*H778</f>
        <v>0</v>
      </c>
      <c r="Q778" s="214">
        <v>0.00063000000000000003</v>
      </c>
      <c r="R778" s="214">
        <f>Q778*H778</f>
        <v>0.000252</v>
      </c>
      <c r="S778" s="214">
        <v>0</v>
      </c>
      <c r="T778" s="215">
        <f>S778*H778</f>
        <v>0</v>
      </c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R778" s="216" t="s">
        <v>235</v>
      </c>
      <c r="AT778" s="216" t="s">
        <v>218</v>
      </c>
      <c r="AU778" s="216" t="s">
        <v>84</v>
      </c>
      <c r="AY778" s="20" t="s">
        <v>216</v>
      </c>
      <c r="BE778" s="217">
        <f>IF(N778="základní",J778,0)</f>
        <v>0</v>
      </c>
      <c r="BF778" s="217">
        <f>IF(N778="snížená",J778,0)</f>
        <v>0</v>
      </c>
      <c r="BG778" s="217">
        <f>IF(N778="zákl. přenesená",J778,0)</f>
        <v>0</v>
      </c>
      <c r="BH778" s="217">
        <f>IF(N778="sníž. přenesená",J778,0)</f>
        <v>0</v>
      </c>
      <c r="BI778" s="217">
        <f>IF(N778="nulová",J778,0)</f>
        <v>0</v>
      </c>
      <c r="BJ778" s="20" t="s">
        <v>82</v>
      </c>
      <c r="BK778" s="217">
        <f>ROUND(I778*H778,2)</f>
        <v>0</v>
      </c>
      <c r="BL778" s="20" t="s">
        <v>235</v>
      </c>
      <c r="BM778" s="216" t="s">
        <v>1040</v>
      </c>
    </row>
    <row r="779" s="2" customFormat="1">
      <c r="A779" s="41"/>
      <c r="B779" s="42"/>
      <c r="C779" s="43"/>
      <c r="D779" s="218" t="s">
        <v>224</v>
      </c>
      <c r="E779" s="43"/>
      <c r="F779" s="219" t="s">
        <v>1041</v>
      </c>
      <c r="G779" s="43"/>
      <c r="H779" s="43"/>
      <c r="I779" s="220"/>
      <c r="J779" s="43"/>
      <c r="K779" s="43"/>
      <c r="L779" s="47"/>
      <c r="M779" s="221"/>
      <c r="N779" s="222"/>
      <c r="O779" s="87"/>
      <c r="P779" s="87"/>
      <c r="Q779" s="87"/>
      <c r="R779" s="87"/>
      <c r="S779" s="87"/>
      <c r="T779" s="88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T779" s="20" t="s">
        <v>224</v>
      </c>
      <c r="AU779" s="20" t="s">
        <v>84</v>
      </c>
    </row>
    <row r="780" s="14" customFormat="1">
      <c r="A780" s="14"/>
      <c r="B780" s="235"/>
      <c r="C780" s="236"/>
      <c r="D780" s="225" t="s">
        <v>226</v>
      </c>
      <c r="E780" s="237" t="s">
        <v>19</v>
      </c>
      <c r="F780" s="238" t="s">
        <v>1042</v>
      </c>
      <c r="G780" s="236"/>
      <c r="H780" s="237" t="s">
        <v>19</v>
      </c>
      <c r="I780" s="239"/>
      <c r="J780" s="236"/>
      <c r="K780" s="236"/>
      <c r="L780" s="240"/>
      <c r="M780" s="241"/>
      <c r="N780" s="242"/>
      <c r="O780" s="242"/>
      <c r="P780" s="242"/>
      <c r="Q780" s="242"/>
      <c r="R780" s="242"/>
      <c r="S780" s="242"/>
      <c r="T780" s="243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44" t="s">
        <v>226</v>
      </c>
      <c r="AU780" s="244" t="s">
        <v>84</v>
      </c>
      <c r="AV780" s="14" t="s">
        <v>82</v>
      </c>
      <c r="AW780" s="14" t="s">
        <v>35</v>
      </c>
      <c r="AX780" s="14" t="s">
        <v>74</v>
      </c>
      <c r="AY780" s="244" t="s">
        <v>216</v>
      </c>
    </row>
    <row r="781" s="13" customFormat="1">
      <c r="A781" s="13"/>
      <c r="B781" s="223"/>
      <c r="C781" s="224"/>
      <c r="D781" s="225" t="s">
        <v>226</v>
      </c>
      <c r="E781" s="226" t="s">
        <v>19</v>
      </c>
      <c r="F781" s="227" t="s">
        <v>1043</v>
      </c>
      <c r="G781" s="224"/>
      <c r="H781" s="228">
        <v>0.40000000000000002</v>
      </c>
      <c r="I781" s="229"/>
      <c r="J781" s="224"/>
      <c r="K781" s="224"/>
      <c r="L781" s="230"/>
      <c r="M781" s="231"/>
      <c r="N781" s="232"/>
      <c r="O781" s="232"/>
      <c r="P781" s="232"/>
      <c r="Q781" s="232"/>
      <c r="R781" s="232"/>
      <c r="S781" s="232"/>
      <c r="T781" s="23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34" t="s">
        <v>226</v>
      </c>
      <c r="AU781" s="234" t="s">
        <v>84</v>
      </c>
      <c r="AV781" s="13" t="s">
        <v>84</v>
      </c>
      <c r="AW781" s="13" t="s">
        <v>35</v>
      </c>
      <c r="AX781" s="13" t="s">
        <v>82</v>
      </c>
      <c r="AY781" s="234" t="s">
        <v>216</v>
      </c>
    </row>
    <row r="782" s="2" customFormat="1" ht="37.8" customHeight="1">
      <c r="A782" s="41"/>
      <c r="B782" s="42"/>
      <c r="C782" s="205" t="s">
        <v>1044</v>
      </c>
      <c r="D782" s="205" t="s">
        <v>218</v>
      </c>
      <c r="E782" s="206" t="s">
        <v>1045</v>
      </c>
      <c r="F782" s="207" t="s">
        <v>1046</v>
      </c>
      <c r="G782" s="208" t="s">
        <v>125</v>
      </c>
      <c r="H782" s="209">
        <v>42.399999999999999</v>
      </c>
      <c r="I782" s="210"/>
      <c r="J782" s="211">
        <f>ROUND(I782*H782,2)</f>
        <v>0</v>
      </c>
      <c r="K782" s="207" t="s">
        <v>221</v>
      </c>
      <c r="L782" s="47"/>
      <c r="M782" s="212" t="s">
        <v>19</v>
      </c>
      <c r="N782" s="213" t="s">
        <v>45</v>
      </c>
      <c r="O782" s="87"/>
      <c r="P782" s="214">
        <f>O782*H782</f>
        <v>0</v>
      </c>
      <c r="Q782" s="214">
        <v>0.00044999999999999999</v>
      </c>
      <c r="R782" s="214">
        <f>Q782*H782</f>
        <v>0.01908</v>
      </c>
      <c r="S782" s="214">
        <v>0</v>
      </c>
      <c r="T782" s="215">
        <f>S782*H782</f>
        <v>0</v>
      </c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R782" s="216" t="s">
        <v>235</v>
      </c>
      <c r="AT782" s="216" t="s">
        <v>218</v>
      </c>
      <c r="AU782" s="216" t="s">
        <v>84</v>
      </c>
      <c r="AY782" s="20" t="s">
        <v>216</v>
      </c>
      <c r="BE782" s="217">
        <f>IF(N782="základní",J782,0)</f>
        <v>0</v>
      </c>
      <c r="BF782" s="217">
        <f>IF(N782="snížená",J782,0)</f>
        <v>0</v>
      </c>
      <c r="BG782" s="217">
        <f>IF(N782="zákl. přenesená",J782,0)</f>
        <v>0</v>
      </c>
      <c r="BH782" s="217">
        <f>IF(N782="sníž. přenesená",J782,0)</f>
        <v>0</v>
      </c>
      <c r="BI782" s="217">
        <f>IF(N782="nulová",J782,0)</f>
        <v>0</v>
      </c>
      <c r="BJ782" s="20" t="s">
        <v>82</v>
      </c>
      <c r="BK782" s="217">
        <f>ROUND(I782*H782,2)</f>
        <v>0</v>
      </c>
      <c r="BL782" s="20" t="s">
        <v>235</v>
      </c>
      <c r="BM782" s="216" t="s">
        <v>1047</v>
      </c>
    </row>
    <row r="783" s="2" customFormat="1">
      <c r="A783" s="41"/>
      <c r="B783" s="42"/>
      <c r="C783" s="43"/>
      <c r="D783" s="218" t="s">
        <v>224</v>
      </c>
      <c r="E783" s="43"/>
      <c r="F783" s="219" t="s">
        <v>1048</v>
      </c>
      <c r="G783" s="43"/>
      <c r="H783" s="43"/>
      <c r="I783" s="220"/>
      <c r="J783" s="43"/>
      <c r="K783" s="43"/>
      <c r="L783" s="47"/>
      <c r="M783" s="221"/>
      <c r="N783" s="222"/>
      <c r="O783" s="87"/>
      <c r="P783" s="87"/>
      <c r="Q783" s="87"/>
      <c r="R783" s="87"/>
      <c r="S783" s="87"/>
      <c r="T783" s="88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T783" s="20" t="s">
        <v>224</v>
      </c>
      <c r="AU783" s="20" t="s">
        <v>84</v>
      </c>
    </row>
    <row r="784" s="14" customFormat="1">
      <c r="A784" s="14"/>
      <c r="B784" s="235"/>
      <c r="C784" s="236"/>
      <c r="D784" s="225" t="s">
        <v>226</v>
      </c>
      <c r="E784" s="237" t="s">
        <v>19</v>
      </c>
      <c r="F784" s="238" t="s">
        <v>1049</v>
      </c>
      <c r="G784" s="236"/>
      <c r="H784" s="237" t="s">
        <v>19</v>
      </c>
      <c r="I784" s="239"/>
      <c r="J784" s="236"/>
      <c r="K784" s="236"/>
      <c r="L784" s="240"/>
      <c r="M784" s="241"/>
      <c r="N784" s="242"/>
      <c r="O784" s="242"/>
      <c r="P784" s="242"/>
      <c r="Q784" s="242"/>
      <c r="R784" s="242"/>
      <c r="S784" s="242"/>
      <c r="T784" s="243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44" t="s">
        <v>226</v>
      </c>
      <c r="AU784" s="244" t="s">
        <v>84</v>
      </c>
      <c r="AV784" s="14" t="s">
        <v>82</v>
      </c>
      <c r="AW784" s="14" t="s">
        <v>35</v>
      </c>
      <c r="AX784" s="14" t="s">
        <v>74</v>
      </c>
      <c r="AY784" s="244" t="s">
        <v>216</v>
      </c>
    </row>
    <row r="785" s="13" customFormat="1">
      <c r="A785" s="13"/>
      <c r="B785" s="223"/>
      <c r="C785" s="224"/>
      <c r="D785" s="225" t="s">
        <v>226</v>
      </c>
      <c r="E785" s="226" t="s">
        <v>19</v>
      </c>
      <c r="F785" s="227" t="s">
        <v>1050</v>
      </c>
      <c r="G785" s="224"/>
      <c r="H785" s="228">
        <v>16.100000000000001</v>
      </c>
      <c r="I785" s="229"/>
      <c r="J785" s="224"/>
      <c r="K785" s="224"/>
      <c r="L785" s="230"/>
      <c r="M785" s="231"/>
      <c r="N785" s="232"/>
      <c r="O785" s="232"/>
      <c r="P785" s="232"/>
      <c r="Q785" s="232"/>
      <c r="R785" s="232"/>
      <c r="S785" s="232"/>
      <c r="T785" s="23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34" t="s">
        <v>226</v>
      </c>
      <c r="AU785" s="234" t="s">
        <v>84</v>
      </c>
      <c r="AV785" s="13" t="s">
        <v>84</v>
      </c>
      <c r="AW785" s="13" t="s">
        <v>35</v>
      </c>
      <c r="AX785" s="13" t="s">
        <v>74</v>
      </c>
      <c r="AY785" s="234" t="s">
        <v>216</v>
      </c>
    </row>
    <row r="786" s="13" customFormat="1">
      <c r="A786" s="13"/>
      <c r="B786" s="223"/>
      <c r="C786" s="224"/>
      <c r="D786" s="225" t="s">
        <v>226</v>
      </c>
      <c r="E786" s="226" t="s">
        <v>19</v>
      </c>
      <c r="F786" s="227" t="s">
        <v>1051</v>
      </c>
      <c r="G786" s="224"/>
      <c r="H786" s="228">
        <v>26.300000000000001</v>
      </c>
      <c r="I786" s="229"/>
      <c r="J786" s="224"/>
      <c r="K786" s="224"/>
      <c r="L786" s="230"/>
      <c r="M786" s="231"/>
      <c r="N786" s="232"/>
      <c r="O786" s="232"/>
      <c r="P786" s="232"/>
      <c r="Q786" s="232"/>
      <c r="R786" s="232"/>
      <c r="S786" s="232"/>
      <c r="T786" s="23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34" t="s">
        <v>226</v>
      </c>
      <c r="AU786" s="234" t="s">
        <v>84</v>
      </c>
      <c r="AV786" s="13" t="s">
        <v>84</v>
      </c>
      <c r="AW786" s="13" t="s">
        <v>35</v>
      </c>
      <c r="AX786" s="13" t="s">
        <v>74</v>
      </c>
      <c r="AY786" s="234" t="s">
        <v>216</v>
      </c>
    </row>
    <row r="787" s="15" customFormat="1">
      <c r="A787" s="15"/>
      <c r="B787" s="256"/>
      <c r="C787" s="257"/>
      <c r="D787" s="225" t="s">
        <v>226</v>
      </c>
      <c r="E787" s="258" t="s">
        <v>19</v>
      </c>
      <c r="F787" s="259" t="s">
        <v>330</v>
      </c>
      <c r="G787" s="257"/>
      <c r="H787" s="260">
        <v>42.399999999999999</v>
      </c>
      <c r="I787" s="261"/>
      <c r="J787" s="257"/>
      <c r="K787" s="257"/>
      <c r="L787" s="262"/>
      <c r="M787" s="263"/>
      <c r="N787" s="264"/>
      <c r="O787" s="264"/>
      <c r="P787" s="264"/>
      <c r="Q787" s="264"/>
      <c r="R787" s="264"/>
      <c r="S787" s="264"/>
      <c r="T787" s="26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T787" s="266" t="s">
        <v>226</v>
      </c>
      <c r="AU787" s="266" t="s">
        <v>84</v>
      </c>
      <c r="AV787" s="15" t="s">
        <v>222</v>
      </c>
      <c r="AW787" s="15" t="s">
        <v>35</v>
      </c>
      <c r="AX787" s="15" t="s">
        <v>82</v>
      </c>
      <c r="AY787" s="266" t="s">
        <v>216</v>
      </c>
    </row>
    <row r="788" s="2" customFormat="1" ht="24.15" customHeight="1">
      <c r="A788" s="41"/>
      <c r="B788" s="42"/>
      <c r="C788" s="205" t="s">
        <v>1052</v>
      </c>
      <c r="D788" s="205" t="s">
        <v>218</v>
      </c>
      <c r="E788" s="206" t="s">
        <v>1053</v>
      </c>
      <c r="F788" s="207" t="s">
        <v>1054</v>
      </c>
      <c r="G788" s="208" t="s">
        <v>87</v>
      </c>
      <c r="H788" s="209">
        <v>38.450000000000003</v>
      </c>
      <c r="I788" s="210"/>
      <c r="J788" s="211">
        <f>ROUND(I788*H788,2)</f>
        <v>0</v>
      </c>
      <c r="K788" s="207" t="s">
        <v>221</v>
      </c>
      <c r="L788" s="47"/>
      <c r="M788" s="212" t="s">
        <v>19</v>
      </c>
      <c r="N788" s="213" t="s">
        <v>45</v>
      </c>
      <c r="O788" s="87"/>
      <c r="P788" s="214">
        <f>O788*H788</f>
        <v>0</v>
      </c>
      <c r="Q788" s="214">
        <v>0</v>
      </c>
      <c r="R788" s="214">
        <f>Q788*H788</f>
        <v>0</v>
      </c>
      <c r="S788" s="214">
        <v>0</v>
      </c>
      <c r="T788" s="215">
        <f>S788*H788</f>
        <v>0</v>
      </c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R788" s="216" t="s">
        <v>235</v>
      </c>
      <c r="AT788" s="216" t="s">
        <v>218</v>
      </c>
      <c r="AU788" s="216" t="s">
        <v>84</v>
      </c>
      <c r="AY788" s="20" t="s">
        <v>216</v>
      </c>
      <c r="BE788" s="217">
        <f>IF(N788="základní",J788,0)</f>
        <v>0</v>
      </c>
      <c r="BF788" s="217">
        <f>IF(N788="snížená",J788,0)</f>
        <v>0</v>
      </c>
      <c r="BG788" s="217">
        <f>IF(N788="zákl. přenesená",J788,0)</f>
        <v>0</v>
      </c>
      <c r="BH788" s="217">
        <f>IF(N788="sníž. přenesená",J788,0)</f>
        <v>0</v>
      </c>
      <c r="BI788" s="217">
        <f>IF(N788="nulová",J788,0)</f>
        <v>0</v>
      </c>
      <c r="BJ788" s="20" t="s">
        <v>82</v>
      </c>
      <c r="BK788" s="217">
        <f>ROUND(I788*H788,2)</f>
        <v>0</v>
      </c>
      <c r="BL788" s="20" t="s">
        <v>235</v>
      </c>
      <c r="BM788" s="216" t="s">
        <v>1055</v>
      </c>
    </row>
    <row r="789" s="2" customFormat="1">
      <c r="A789" s="41"/>
      <c r="B789" s="42"/>
      <c r="C789" s="43"/>
      <c r="D789" s="218" t="s">
        <v>224</v>
      </c>
      <c r="E789" s="43"/>
      <c r="F789" s="219" t="s">
        <v>1056</v>
      </c>
      <c r="G789" s="43"/>
      <c r="H789" s="43"/>
      <c r="I789" s="220"/>
      <c r="J789" s="43"/>
      <c r="K789" s="43"/>
      <c r="L789" s="47"/>
      <c r="M789" s="221"/>
      <c r="N789" s="222"/>
      <c r="O789" s="87"/>
      <c r="P789" s="87"/>
      <c r="Q789" s="87"/>
      <c r="R789" s="87"/>
      <c r="S789" s="87"/>
      <c r="T789" s="88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T789" s="20" t="s">
        <v>224</v>
      </c>
      <c r="AU789" s="20" t="s">
        <v>84</v>
      </c>
    </row>
    <row r="790" s="13" customFormat="1">
      <c r="A790" s="13"/>
      <c r="B790" s="223"/>
      <c r="C790" s="224"/>
      <c r="D790" s="225" t="s">
        <v>226</v>
      </c>
      <c r="E790" s="226" t="s">
        <v>19</v>
      </c>
      <c r="F790" s="227" t="s">
        <v>133</v>
      </c>
      <c r="G790" s="224"/>
      <c r="H790" s="228">
        <v>38.450000000000003</v>
      </c>
      <c r="I790" s="229"/>
      <c r="J790" s="224"/>
      <c r="K790" s="224"/>
      <c r="L790" s="230"/>
      <c r="M790" s="231"/>
      <c r="N790" s="232"/>
      <c r="O790" s="232"/>
      <c r="P790" s="232"/>
      <c r="Q790" s="232"/>
      <c r="R790" s="232"/>
      <c r="S790" s="232"/>
      <c r="T790" s="23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34" t="s">
        <v>226</v>
      </c>
      <c r="AU790" s="234" t="s">
        <v>84</v>
      </c>
      <c r="AV790" s="13" t="s">
        <v>84</v>
      </c>
      <c r="AW790" s="13" t="s">
        <v>35</v>
      </c>
      <c r="AX790" s="13" t="s">
        <v>82</v>
      </c>
      <c r="AY790" s="234" t="s">
        <v>216</v>
      </c>
    </row>
    <row r="791" s="2" customFormat="1" ht="16.5" customHeight="1">
      <c r="A791" s="41"/>
      <c r="B791" s="42"/>
      <c r="C791" s="246" t="s">
        <v>1057</v>
      </c>
      <c r="D791" s="246" t="s">
        <v>278</v>
      </c>
      <c r="E791" s="247" t="s">
        <v>1058</v>
      </c>
      <c r="F791" s="248" t="s">
        <v>1059</v>
      </c>
      <c r="G791" s="249" t="s">
        <v>1060</v>
      </c>
      <c r="H791" s="250">
        <v>11.535</v>
      </c>
      <c r="I791" s="251"/>
      <c r="J791" s="252">
        <f>ROUND(I791*H791,2)</f>
        <v>0</v>
      </c>
      <c r="K791" s="248" t="s">
        <v>221</v>
      </c>
      <c r="L791" s="253"/>
      <c r="M791" s="254" t="s">
        <v>19</v>
      </c>
      <c r="N791" s="255" t="s">
        <v>45</v>
      </c>
      <c r="O791" s="87"/>
      <c r="P791" s="214">
        <f>O791*H791</f>
        <v>0</v>
      </c>
      <c r="Q791" s="214">
        <v>0.001</v>
      </c>
      <c r="R791" s="214">
        <f>Q791*H791</f>
        <v>0.011535</v>
      </c>
      <c r="S791" s="214">
        <v>0</v>
      </c>
      <c r="T791" s="215">
        <f>S791*H791</f>
        <v>0</v>
      </c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R791" s="216" t="s">
        <v>392</v>
      </c>
      <c r="AT791" s="216" t="s">
        <v>278</v>
      </c>
      <c r="AU791" s="216" t="s">
        <v>84</v>
      </c>
      <c r="AY791" s="20" t="s">
        <v>216</v>
      </c>
      <c r="BE791" s="217">
        <f>IF(N791="základní",J791,0)</f>
        <v>0</v>
      </c>
      <c r="BF791" s="217">
        <f>IF(N791="snížená",J791,0)</f>
        <v>0</v>
      </c>
      <c r="BG791" s="217">
        <f>IF(N791="zákl. přenesená",J791,0)</f>
        <v>0</v>
      </c>
      <c r="BH791" s="217">
        <f>IF(N791="sníž. přenesená",J791,0)</f>
        <v>0</v>
      </c>
      <c r="BI791" s="217">
        <f>IF(N791="nulová",J791,0)</f>
        <v>0</v>
      </c>
      <c r="BJ791" s="20" t="s">
        <v>82</v>
      </c>
      <c r="BK791" s="217">
        <f>ROUND(I791*H791,2)</f>
        <v>0</v>
      </c>
      <c r="BL791" s="20" t="s">
        <v>235</v>
      </c>
      <c r="BM791" s="216" t="s">
        <v>1061</v>
      </c>
    </row>
    <row r="792" s="13" customFormat="1">
      <c r="A792" s="13"/>
      <c r="B792" s="223"/>
      <c r="C792" s="224"/>
      <c r="D792" s="225" t="s">
        <v>226</v>
      </c>
      <c r="E792" s="224"/>
      <c r="F792" s="227" t="s">
        <v>1062</v>
      </c>
      <c r="G792" s="224"/>
      <c r="H792" s="228">
        <v>11.535</v>
      </c>
      <c r="I792" s="229"/>
      <c r="J792" s="224"/>
      <c r="K792" s="224"/>
      <c r="L792" s="230"/>
      <c r="M792" s="231"/>
      <c r="N792" s="232"/>
      <c r="O792" s="232"/>
      <c r="P792" s="232"/>
      <c r="Q792" s="232"/>
      <c r="R792" s="232"/>
      <c r="S792" s="232"/>
      <c r="T792" s="23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34" t="s">
        <v>226</v>
      </c>
      <c r="AU792" s="234" t="s">
        <v>84</v>
      </c>
      <c r="AV792" s="13" t="s">
        <v>84</v>
      </c>
      <c r="AW792" s="13" t="s">
        <v>4</v>
      </c>
      <c r="AX792" s="13" t="s">
        <v>82</v>
      </c>
      <c r="AY792" s="234" t="s">
        <v>216</v>
      </c>
    </row>
    <row r="793" s="2" customFormat="1" ht="24.15" customHeight="1">
      <c r="A793" s="41"/>
      <c r="B793" s="42"/>
      <c r="C793" s="205" t="s">
        <v>1063</v>
      </c>
      <c r="D793" s="205" t="s">
        <v>218</v>
      </c>
      <c r="E793" s="206" t="s">
        <v>1064</v>
      </c>
      <c r="F793" s="207" t="s">
        <v>1065</v>
      </c>
      <c r="G793" s="208" t="s">
        <v>87</v>
      </c>
      <c r="H793" s="209">
        <v>38.450000000000003</v>
      </c>
      <c r="I793" s="210"/>
      <c r="J793" s="211">
        <f>ROUND(I793*H793,2)</f>
        <v>0</v>
      </c>
      <c r="K793" s="207" t="s">
        <v>221</v>
      </c>
      <c r="L793" s="47"/>
      <c r="M793" s="212" t="s">
        <v>19</v>
      </c>
      <c r="N793" s="213" t="s">
        <v>45</v>
      </c>
      <c r="O793" s="87"/>
      <c r="P793" s="214">
        <f>O793*H793</f>
        <v>0</v>
      </c>
      <c r="Q793" s="214">
        <v>0.00036000000000000002</v>
      </c>
      <c r="R793" s="214">
        <f>Q793*H793</f>
        <v>0.013842000000000002</v>
      </c>
      <c r="S793" s="214">
        <v>0</v>
      </c>
      <c r="T793" s="215">
        <f>S793*H793</f>
        <v>0</v>
      </c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R793" s="216" t="s">
        <v>235</v>
      </c>
      <c r="AT793" s="216" t="s">
        <v>218</v>
      </c>
      <c r="AU793" s="216" t="s">
        <v>84</v>
      </c>
      <c r="AY793" s="20" t="s">
        <v>216</v>
      </c>
      <c r="BE793" s="217">
        <f>IF(N793="základní",J793,0)</f>
        <v>0</v>
      </c>
      <c r="BF793" s="217">
        <f>IF(N793="snížená",J793,0)</f>
        <v>0</v>
      </c>
      <c r="BG793" s="217">
        <f>IF(N793="zákl. přenesená",J793,0)</f>
        <v>0</v>
      </c>
      <c r="BH793" s="217">
        <f>IF(N793="sníž. přenesená",J793,0)</f>
        <v>0</v>
      </c>
      <c r="BI793" s="217">
        <f>IF(N793="nulová",J793,0)</f>
        <v>0</v>
      </c>
      <c r="BJ793" s="20" t="s">
        <v>82</v>
      </c>
      <c r="BK793" s="217">
        <f>ROUND(I793*H793,2)</f>
        <v>0</v>
      </c>
      <c r="BL793" s="20" t="s">
        <v>235</v>
      </c>
      <c r="BM793" s="216" t="s">
        <v>1066</v>
      </c>
    </row>
    <row r="794" s="2" customFormat="1">
      <c r="A794" s="41"/>
      <c r="B794" s="42"/>
      <c r="C794" s="43"/>
      <c r="D794" s="218" t="s">
        <v>224</v>
      </c>
      <c r="E794" s="43"/>
      <c r="F794" s="219" t="s">
        <v>1067</v>
      </c>
      <c r="G794" s="43"/>
      <c r="H794" s="43"/>
      <c r="I794" s="220"/>
      <c r="J794" s="43"/>
      <c r="K794" s="43"/>
      <c r="L794" s="47"/>
      <c r="M794" s="221"/>
      <c r="N794" s="222"/>
      <c r="O794" s="87"/>
      <c r="P794" s="87"/>
      <c r="Q794" s="87"/>
      <c r="R794" s="87"/>
      <c r="S794" s="87"/>
      <c r="T794" s="88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T794" s="20" t="s">
        <v>224</v>
      </c>
      <c r="AU794" s="20" t="s">
        <v>84</v>
      </c>
    </row>
    <row r="795" s="13" customFormat="1">
      <c r="A795" s="13"/>
      <c r="B795" s="223"/>
      <c r="C795" s="224"/>
      <c r="D795" s="225" t="s">
        <v>226</v>
      </c>
      <c r="E795" s="226" t="s">
        <v>19</v>
      </c>
      <c r="F795" s="227" t="s">
        <v>133</v>
      </c>
      <c r="G795" s="224"/>
      <c r="H795" s="228">
        <v>38.450000000000003</v>
      </c>
      <c r="I795" s="229"/>
      <c r="J795" s="224"/>
      <c r="K795" s="224"/>
      <c r="L795" s="230"/>
      <c r="M795" s="231"/>
      <c r="N795" s="232"/>
      <c r="O795" s="232"/>
      <c r="P795" s="232"/>
      <c r="Q795" s="232"/>
      <c r="R795" s="232"/>
      <c r="S795" s="232"/>
      <c r="T795" s="23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34" t="s">
        <v>226</v>
      </c>
      <c r="AU795" s="234" t="s">
        <v>84</v>
      </c>
      <c r="AV795" s="13" t="s">
        <v>84</v>
      </c>
      <c r="AW795" s="13" t="s">
        <v>35</v>
      </c>
      <c r="AX795" s="13" t="s">
        <v>82</v>
      </c>
      <c r="AY795" s="234" t="s">
        <v>216</v>
      </c>
    </row>
    <row r="796" s="2" customFormat="1" ht="49.05" customHeight="1">
      <c r="A796" s="41"/>
      <c r="B796" s="42"/>
      <c r="C796" s="246" t="s">
        <v>1068</v>
      </c>
      <c r="D796" s="246" t="s">
        <v>278</v>
      </c>
      <c r="E796" s="247" t="s">
        <v>1069</v>
      </c>
      <c r="F796" s="248" t="s">
        <v>1070</v>
      </c>
      <c r="G796" s="249" t="s">
        <v>87</v>
      </c>
      <c r="H796" s="250">
        <v>44.813000000000002</v>
      </c>
      <c r="I796" s="251"/>
      <c r="J796" s="252">
        <f>ROUND(I796*H796,2)</f>
        <v>0</v>
      </c>
      <c r="K796" s="248" t="s">
        <v>221</v>
      </c>
      <c r="L796" s="253"/>
      <c r="M796" s="254" t="s">
        <v>19</v>
      </c>
      <c r="N796" s="255" t="s">
        <v>45</v>
      </c>
      <c r="O796" s="87"/>
      <c r="P796" s="214">
        <f>O796*H796</f>
        <v>0</v>
      </c>
      <c r="Q796" s="214">
        <v>0.0054000000000000003</v>
      </c>
      <c r="R796" s="214">
        <f>Q796*H796</f>
        <v>0.24199020000000002</v>
      </c>
      <c r="S796" s="214">
        <v>0</v>
      </c>
      <c r="T796" s="215">
        <f>S796*H796</f>
        <v>0</v>
      </c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R796" s="216" t="s">
        <v>392</v>
      </c>
      <c r="AT796" s="216" t="s">
        <v>278</v>
      </c>
      <c r="AU796" s="216" t="s">
        <v>84</v>
      </c>
      <c r="AY796" s="20" t="s">
        <v>216</v>
      </c>
      <c r="BE796" s="217">
        <f>IF(N796="základní",J796,0)</f>
        <v>0</v>
      </c>
      <c r="BF796" s="217">
        <f>IF(N796="snížená",J796,0)</f>
        <v>0</v>
      </c>
      <c r="BG796" s="217">
        <f>IF(N796="zákl. přenesená",J796,0)</f>
        <v>0</v>
      </c>
      <c r="BH796" s="217">
        <f>IF(N796="sníž. přenesená",J796,0)</f>
        <v>0</v>
      </c>
      <c r="BI796" s="217">
        <f>IF(N796="nulová",J796,0)</f>
        <v>0</v>
      </c>
      <c r="BJ796" s="20" t="s">
        <v>82</v>
      </c>
      <c r="BK796" s="217">
        <f>ROUND(I796*H796,2)</f>
        <v>0</v>
      </c>
      <c r="BL796" s="20" t="s">
        <v>235</v>
      </c>
      <c r="BM796" s="216" t="s">
        <v>1071</v>
      </c>
    </row>
    <row r="797" s="13" customFormat="1">
      <c r="A797" s="13"/>
      <c r="B797" s="223"/>
      <c r="C797" s="224"/>
      <c r="D797" s="225" t="s">
        <v>226</v>
      </c>
      <c r="E797" s="224"/>
      <c r="F797" s="227" t="s">
        <v>1072</v>
      </c>
      <c r="G797" s="224"/>
      <c r="H797" s="228">
        <v>44.813000000000002</v>
      </c>
      <c r="I797" s="229"/>
      <c r="J797" s="224"/>
      <c r="K797" s="224"/>
      <c r="L797" s="230"/>
      <c r="M797" s="231"/>
      <c r="N797" s="232"/>
      <c r="O797" s="232"/>
      <c r="P797" s="232"/>
      <c r="Q797" s="232"/>
      <c r="R797" s="232"/>
      <c r="S797" s="232"/>
      <c r="T797" s="23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34" t="s">
        <v>226</v>
      </c>
      <c r="AU797" s="234" t="s">
        <v>84</v>
      </c>
      <c r="AV797" s="13" t="s">
        <v>84</v>
      </c>
      <c r="AW797" s="13" t="s">
        <v>4</v>
      </c>
      <c r="AX797" s="13" t="s">
        <v>82</v>
      </c>
      <c r="AY797" s="234" t="s">
        <v>216</v>
      </c>
    </row>
    <row r="798" s="2" customFormat="1" ht="37.8" customHeight="1">
      <c r="A798" s="41"/>
      <c r="B798" s="42"/>
      <c r="C798" s="205" t="s">
        <v>1073</v>
      </c>
      <c r="D798" s="205" t="s">
        <v>218</v>
      </c>
      <c r="E798" s="206" t="s">
        <v>1074</v>
      </c>
      <c r="F798" s="207" t="s">
        <v>1075</v>
      </c>
      <c r="G798" s="208" t="s">
        <v>87</v>
      </c>
      <c r="H798" s="209">
        <v>30.760000000000002</v>
      </c>
      <c r="I798" s="210"/>
      <c r="J798" s="211">
        <f>ROUND(I798*H798,2)</f>
        <v>0</v>
      </c>
      <c r="K798" s="207" t="s">
        <v>221</v>
      </c>
      <c r="L798" s="47"/>
      <c r="M798" s="212" t="s">
        <v>19</v>
      </c>
      <c r="N798" s="213" t="s">
        <v>45</v>
      </c>
      <c r="O798" s="87"/>
      <c r="P798" s="214">
        <f>O798*H798</f>
        <v>0</v>
      </c>
      <c r="Q798" s="214">
        <v>0.00011</v>
      </c>
      <c r="R798" s="214">
        <f>Q798*H798</f>
        <v>0.0033836000000000005</v>
      </c>
      <c r="S798" s="214">
        <v>0</v>
      </c>
      <c r="T798" s="215">
        <f>S798*H798</f>
        <v>0</v>
      </c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R798" s="216" t="s">
        <v>235</v>
      </c>
      <c r="AT798" s="216" t="s">
        <v>218</v>
      </c>
      <c r="AU798" s="216" t="s">
        <v>84</v>
      </c>
      <c r="AY798" s="20" t="s">
        <v>216</v>
      </c>
      <c r="BE798" s="217">
        <f>IF(N798="základní",J798,0)</f>
        <v>0</v>
      </c>
      <c r="BF798" s="217">
        <f>IF(N798="snížená",J798,0)</f>
        <v>0</v>
      </c>
      <c r="BG798" s="217">
        <f>IF(N798="zákl. přenesená",J798,0)</f>
        <v>0</v>
      </c>
      <c r="BH798" s="217">
        <f>IF(N798="sníž. přenesená",J798,0)</f>
        <v>0</v>
      </c>
      <c r="BI798" s="217">
        <f>IF(N798="nulová",J798,0)</f>
        <v>0</v>
      </c>
      <c r="BJ798" s="20" t="s">
        <v>82</v>
      </c>
      <c r="BK798" s="217">
        <f>ROUND(I798*H798,2)</f>
        <v>0</v>
      </c>
      <c r="BL798" s="20" t="s">
        <v>235</v>
      </c>
      <c r="BM798" s="216" t="s">
        <v>1076</v>
      </c>
    </row>
    <row r="799" s="2" customFormat="1">
      <c r="A799" s="41"/>
      <c r="B799" s="42"/>
      <c r="C799" s="43"/>
      <c r="D799" s="218" t="s">
        <v>224</v>
      </c>
      <c r="E799" s="43"/>
      <c r="F799" s="219" t="s">
        <v>1077</v>
      </c>
      <c r="G799" s="43"/>
      <c r="H799" s="43"/>
      <c r="I799" s="220"/>
      <c r="J799" s="43"/>
      <c r="K799" s="43"/>
      <c r="L799" s="47"/>
      <c r="M799" s="221"/>
      <c r="N799" s="222"/>
      <c r="O799" s="87"/>
      <c r="P799" s="87"/>
      <c r="Q799" s="87"/>
      <c r="R799" s="87"/>
      <c r="S799" s="87"/>
      <c r="T799" s="88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T799" s="20" t="s">
        <v>224</v>
      </c>
      <c r="AU799" s="20" t="s">
        <v>84</v>
      </c>
    </row>
    <row r="800" s="13" customFormat="1">
      <c r="A800" s="13"/>
      <c r="B800" s="223"/>
      <c r="C800" s="224"/>
      <c r="D800" s="225" t="s">
        <v>226</v>
      </c>
      <c r="E800" s="226" t="s">
        <v>19</v>
      </c>
      <c r="F800" s="227" t="s">
        <v>1078</v>
      </c>
      <c r="G800" s="224"/>
      <c r="H800" s="228">
        <v>30.760000000000002</v>
      </c>
      <c r="I800" s="229"/>
      <c r="J800" s="224"/>
      <c r="K800" s="224"/>
      <c r="L800" s="230"/>
      <c r="M800" s="231"/>
      <c r="N800" s="232"/>
      <c r="O800" s="232"/>
      <c r="P800" s="232"/>
      <c r="Q800" s="232"/>
      <c r="R800" s="232"/>
      <c r="S800" s="232"/>
      <c r="T800" s="23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34" t="s">
        <v>226</v>
      </c>
      <c r="AU800" s="234" t="s">
        <v>84</v>
      </c>
      <c r="AV800" s="13" t="s">
        <v>84</v>
      </c>
      <c r="AW800" s="13" t="s">
        <v>35</v>
      </c>
      <c r="AX800" s="13" t="s">
        <v>82</v>
      </c>
      <c r="AY800" s="234" t="s">
        <v>216</v>
      </c>
    </row>
    <row r="801" s="2" customFormat="1" ht="24.15" customHeight="1">
      <c r="A801" s="41"/>
      <c r="B801" s="42"/>
      <c r="C801" s="246" t="s">
        <v>1079</v>
      </c>
      <c r="D801" s="246" t="s">
        <v>278</v>
      </c>
      <c r="E801" s="247" t="s">
        <v>1080</v>
      </c>
      <c r="F801" s="248" t="s">
        <v>1081</v>
      </c>
      <c r="G801" s="249" t="s">
        <v>87</v>
      </c>
      <c r="H801" s="250">
        <v>35.850999999999999</v>
      </c>
      <c r="I801" s="251"/>
      <c r="J801" s="252">
        <f>ROUND(I801*H801,2)</f>
        <v>0</v>
      </c>
      <c r="K801" s="248" t="s">
        <v>221</v>
      </c>
      <c r="L801" s="253"/>
      <c r="M801" s="254" t="s">
        <v>19</v>
      </c>
      <c r="N801" s="255" t="s">
        <v>45</v>
      </c>
      <c r="O801" s="87"/>
      <c r="P801" s="214">
        <f>O801*H801</f>
        <v>0</v>
      </c>
      <c r="Q801" s="214">
        <v>0.0019</v>
      </c>
      <c r="R801" s="214">
        <f>Q801*H801</f>
        <v>0.068116899999999994</v>
      </c>
      <c r="S801" s="214">
        <v>0</v>
      </c>
      <c r="T801" s="215">
        <f>S801*H801</f>
        <v>0</v>
      </c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R801" s="216" t="s">
        <v>392</v>
      </c>
      <c r="AT801" s="216" t="s">
        <v>278</v>
      </c>
      <c r="AU801" s="216" t="s">
        <v>84</v>
      </c>
      <c r="AY801" s="20" t="s">
        <v>216</v>
      </c>
      <c r="BE801" s="217">
        <f>IF(N801="základní",J801,0)</f>
        <v>0</v>
      </c>
      <c r="BF801" s="217">
        <f>IF(N801="snížená",J801,0)</f>
        <v>0</v>
      </c>
      <c r="BG801" s="217">
        <f>IF(N801="zákl. přenesená",J801,0)</f>
        <v>0</v>
      </c>
      <c r="BH801" s="217">
        <f>IF(N801="sníž. přenesená",J801,0)</f>
        <v>0</v>
      </c>
      <c r="BI801" s="217">
        <f>IF(N801="nulová",J801,0)</f>
        <v>0</v>
      </c>
      <c r="BJ801" s="20" t="s">
        <v>82</v>
      </c>
      <c r="BK801" s="217">
        <f>ROUND(I801*H801,2)</f>
        <v>0</v>
      </c>
      <c r="BL801" s="20" t="s">
        <v>235</v>
      </c>
      <c r="BM801" s="216" t="s">
        <v>1082</v>
      </c>
    </row>
    <row r="802" s="13" customFormat="1">
      <c r="A802" s="13"/>
      <c r="B802" s="223"/>
      <c r="C802" s="224"/>
      <c r="D802" s="225" t="s">
        <v>226</v>
      </c>
      <c r="E802" s="224"/>
      <c r="F802" s="227" t="s">
        <v>1083</v>
      </c>
      <c r="G802" s="224"/>
      <c r="H802" s="228">
        <v>35.850999999999999</v>
      </c>
      <c r="I802" s="229"/>
      <c r="J802" s="224"/>
      <c r="K802" s="224"/>
      <c r="L802" s="230"/>
      <c r="M802" s="231"/>
      <c r="N802" s="232"/>
      <c r="O802" s="232"/>
      <c r="P802" s="232"/>
      <c r="Q802" s="232"/>
      <c r="R802" s="232"/>
      <c r="S802" s="232"/>
      <c r="T802" s="23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34" t="s">
        <v>226</v>
      </c>
      <c r="AU802" s="234" t="s">
        <v>84</v>
      </c>
      <c r="AV802" s="13" t="s">
        <v>84</v>
      </c>
      <c r="AW802" s="13" t="s">
        <v>4</v>
      </c>
      <c r="AX802" s="13" t="s">
        <v>82</v>
      </c>
      <c r="AY802" s="234" t="s">
        <v>216</v>
      </c>
    </row>
    <row r="803" s="2" customFormat="1" ht="37.8" customHeight="1">
      <c r="A803" s="41"/>
      <c r="B803" s="42"/>
      <c r="C803" s="205" t="s">
        <v>1084</v>
      </c>
      <c r="D803" s="205" t="s">
        <v>218</v>
      </c>
      <c r="E803" s="206" t="s">
        <v>1085</v>
      </c>
      <c r="F803" s="207" t="s">
        <v>1086</v>
      </c>
      <c r="G803" s="208" t="s">
        <v>87</v>
      </c>
      <c r="H803" s="209">
        <v>3.8450000000000002</v>
      </c>
      <c r="I803" s="210"/>
      <c r="J803" s="211">
        <f>ROUND(I803*H803,2)</f>
        <v>0</v>
      </c>
      <c r="K803" s="207" t="s">
        <v>221</v>
      </c>
      <c r="L803" s="47"/>
      <c r="M803" s="212" t="s">
        <v>19</v>
      </c>
      <c r="N803" s="213" t="s">
        <v>45</v>
      </c>
      <c r="O803" s="87"/>
      <c r="P803" s="214">
        <f>O803*H803</f>
        <v>0</v>
      </c>
      <c r="Q803" s="214">
        <v>0.00022000000000000001</v>
      </c>
      <c r="R803" s="214">
        <f>Q803*H803</f>
        <v>0.00084590000000000012</v>
      </c>
      <c r="S803" s="214">
        <v>0</v>
      </c>
      <c r="T803" s="215">
        <f>S803*H803</f>
        <v>0</v>
      </c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R803" s="216" t="s">
        <v>235</v>
      </c>
      <c r="AT803" s="216" t="s">
        <v>218</v>
      </c>
      <c r="AU803" s="216" t="s">
        <v>84</v>
      </c>
      <c r="AY803" s="20" t="s">
        <v>216</v>
      </c>
      <c r="BE803" s="217">
        <f>IF(N803="základní",J803,0)</f>
        <v>0</v>
      </c>
      <c r="BF803" s="217">
        <f>IF(N803="snížená",J803,0)</f>
        <v>0</v>
      </c>
      <c r="BG803" s="217">
        <f>IF(N803="zákl. přenesená",J803,0)</f>
        <v>0</v>
      </c>
      <c r="BH803" s="217">
        <f>IF(N803="sníž. přenesená",J803,0)</f>
        <v>0</v>
      </c>
      <c r="BI803" s="217">
        <f>IF(N803="nulová",J803,0)</f>
        <v>0</v>
      </c>
      <c r="BJ803" s="20" t="s">
        <v>82</v>
      </c>
      <c r="BK803" s="217">
        <f>ROUND(I803*H803,2)</f>
        <v>0</v>
      </c>
      <c r="BL803" s="20" t="s">
        <v>235</v>
      </c>
      <c r="BM803" s="216" t="s">
        <v>1087</v>
      </c>
    </row>
    <row r="804" s="2" customFormat="1">
      <c r="A804" s="41"/>
      <c r="B804" s="42"/>
      <c r="C804" s="43"/>
      <c r="D804" s="218" t="s">
        <v>224</v>
      </c>
      <c r="E804" s="43"/>
      <c r="F804" s="219" t="s">
        <v>1088</v>
      </c>
      <c r="G804" s="43"/>
      <c r="H804" s="43"/>
      <c r="I804" s="220"/>
      <c r="J804" s="43"/>
      <c r="K804" s="43"/>
      <c r="L804" s="47"/>
      <c r="M804" s="221"/>
      <c r="N804" s="222"/>
      <c r="O804" s="87"/>
      <c r="P804" s="87"/>
      <c r="Q804" s="87"/>
      <c r="R804" s="87"/>
      <c r="S804" s="87"/>
      <c r="T804" s="88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T804" s="20" t="s">
        <v>224</v>
      </c>
      <c r="AU804" s="20" t="s">
        <v>84</v>
      </c>
    </row>
    <row r="805" s="13" customFormat="1">
      <c r="A805" s="13"/>
      <c r="B805" s="223"/>
      <c r="C805" s="224"/>
      <c r="D805" s="225" t="s">
        <v>226</v>
      </c>
      <c r="E805" s="226" t="s">
        <v>19</v>
      </c>
      <c r="F805" s="227" t="s">
        <v>1089</v>
      </c>
      <c r="G805" s="224"/>
      <c r="H805" s="228">
        <v>3.8450000000000002</v>
      </c>
      <c r="I805" s="229"/>
      <c r="J805" s="224"/>
      <c r="K805" s="224"/>
      <c r="L805" s="230"/>
      <c r="M805" s="231"/>
      <c r="N805" s="232"/>
      <c r="O805" s="232"/>
      <c r="P805" s="232"/>
      <c r="Q805" s="232"/>
      <c r="R805" s="232"/>
      <c r="S805" s="232"/>
      <c r="T805" s="23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34" t="s">
        <v>226</v>
      </c>
      <c r="AU805" s="234" t="s">
        <v>84</v>
      </c>
      <c r="AV805" s="13" t="s">
        <v>84</v>
      </c>
      <c r="AW805" s="13" t="s">
        <v>35</v>
      </c>
      <c r="AX805" s="13" t="s">
        <v>82</v>
      </c>
      <c r="AY805" s="234" t="s">
        <v>216</v>
      </c>
    </row>
    <row r="806" s="2" customFormat="1" ht="24.15" customHeight="1">
      <c r="A806" s="41"/>
      <c r="B806" s="42"/>
      <c r="C806" s="246" t="s">
        <v>1090</v>
      </c>
      <c r="D806" s="246" t="s">
        <v>278</v>
      </c>
      <c r="E806" s="247" t="s">
        <v>1080</v>
      </c>
      <c r="F806" s="248" t="s">
        <v>1081</v>
      </c>
      <c r="G806" s="249" t="s">
        <v>87</v>
      </c>
      <c r="H806" s="250">
        <v>4.4809999999999999</v>
      </c>
      <c r="I806" s="251"/>
      <c r="J806" s="252">
        <f>ROUND(I806*H806,2)</f>
        <v>0</v>
      </c>
      <c r="K806" s="248" t="s">
        <v>221</v>
      </c>
      <c r="L806" s="253"/>
      <c r="M806" s="254" t="s">
        <v>19</v>
      </c>
      <c r="N806" s="255" t="s">
        <v>45</v>
      </c>
      <c r="O806" s="87"/>
      <c r="P806" s="214">
        <f>O806*H806</f>
        <v>0</v>
      </c>
      <c r="Q806" s="214">
        <v>0.0019</v>
      </c>
      <c r="R806" s="214">
        <f>Q806*H806</f>
        <v>0.0085138999999999996</v>
      </c>
      <c r="S806" s="214">
        <v>0</v>
      </c>
      <c r="T806" s="215">
        <f>S806*H806</f>
        <v>0</v>
      </c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R806" s="216" t="s">
        <v>392</v>
      </c>
      <c r="AT806" s="216" t="s">
        <v>278</v>
      </c>
      <c r="AU806" s="216" t="s">
        <v>84</v>
      </c>
      <c r="AY806" s="20" t="s">
        <v>216</v>
      </c>
      <c r="BE806" s="217">
        <f>IF(N806="základní",J806,0)</f>
        <v>0</v>
      </c>
      <c r="BF806" s="217">
        <f>IF(N806="snížená",J806,0)</f>
        <v>0</v>
      </c>
      <c r="BG806" s="217">
        <f>IF(N806="zákl. přenesená",J806,0)</f>
        <v>0</v>
      </c>
      <c r="BH806" s="217">
        <f>IF(N806="sníž. přenesená",J806,0)</f>
        <v>0</v>
      </c>
      <c r="BI806" s="217">
        <f>IF(N806="nulová",J806,0)</f>
        <v>0</v>
      </c>
      <c r="BJ806" s="20" t="s">
        <v>82</v>
      </c>
      <c r="BK806" s="217">
        <f>ROUND(I806*H806,2)</f>
        <v>0</v>
      </c>
      <c r="BL806" s="20" t="s">
        <v>235</v>
      </c>
      <c r="BM806" s="216" t="s">
        <v>1091</v>
      </c>
    </row>
    <row r="807" s="13" customFormat="1">
      <c r="A807" s="13"/>
      <c r="B807" s="223"/>
      <c r="C807" s="224"/>
      <c r="D807" s="225" t="s">
        <v>226</v>
      </c>
      <c r="E807" s="224"/>
      <c r="F807" s="227" t="s">
        <v>1092</v>
      </c>
      <c r="G807" s="224"/>
      <c r="H807" s="228">
        <v>4.4809999999999999</v>
      </c>
      <c r="I807" s="229"/>
      <c r="J807" s="224"/>
      <c r="K807" s="224"/>
      <c r="L807" s="230"/>
      <c r="M807" s="231"/>
      <c r="N807" s="232"/>
      <c r="O807" s="232"/>
      <c r="P807" s="232"/>
      <c r="Q807" s="232"/>
      <c r="R807" s="232"/>
      <c r="S807" s="232"/>
      <c r="T807" s="23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34" t="s">
        <v>226</v>
      </c>
      <c r="AU807" s="234" t="s">
        <v>84</v>
      </c>
      <c r="AV807" s="13" t="s">
        <v>84</v>
      </c>
      <c r="AW807" s="13" t="s">
        <v>4</v>
      </c>
      <c r="AX807" s="13" t="s">
        <v>82</v>
      </c>
      <c r="AY807" s="234" t="s">
        <v>216</v>
      </c>
    </row>
    <row r="808" s="2" customFormat="1" ht="37.8" customHeight="1">
      <c r="A808" s="41"/>
      <c r="B808" s="42"/>
      <c r="C808" s="205" t="s">
        <v>1093</v>
      </c>
      <c r="D808" s="205" t="s">
        <v>218</v>
      </c>
      <c r="E808" s="206" t="s">
        <v>1094</v>
      </c>
      <c r="F808" s="207" t="s">
        <v>1095</v>
      </c>
      <c r="G808" s="208" t="s">
        <v>87</v>
      </c>
      <c r="H808" s="209">
        <v>3.8450000000000002</v>
      </c>
      <c r="I808" s="210"/>
      <c r="J808" s="211">
        <f>ROUND(I808*H808,2)</f>
        <v>0</v>
      </c>
      <c r="K808" s="207" t="s">
        <v>221</v>
      </c>
      <c r="L808" s="47"/>
      <c r="M808" s="212" t="s">
        <v>19</v>
      </c>
      <c r="N808" s="213" t="s">
        <v>45</v>
      </c>
      <c r="O808" s="87"/>
      <c r="P808" s="214">
        <f>O808*H808</f>
        <v>0</v>
      </c>
      <c r="Q808" s="214">
        <v>0.00033</v>
      </c>
      <c r="R808" s="214">
        <f>Q808*H808</f>
        <v>0.00126885</v>
      </c>
      <c r="S808" s="214">
        <v>0</v>
      </c>
      <c r="T808" s="215">
        <f>S808*H808</f>
        <v>0</v>
      </c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R808" s="216" t="s">
        <v>235</v>
      </c>
      <c r="AT808" s="216" t="s">
        <v>218</v>
      </c>
      <c r="AU808" s="216" t="s">
        <v>84</v>
      </c>
      <c r="AY808" s="20" t="s">
        <v>216</v>
      </c>
      <c r="BE808" s="217">
        <f>IF(N808="základní",J808,0)</f>
        <v>0</v>
      </c>
      <c r="BF808" s="217">
        <f>IF(N808="snížená",J808,0)</f>
        <v>0</v>
      </c>
      <c r="BG808" s="217">
        <f>IF(N808="zákl. přenesená",J808,0)</f>
        <v>0</v>
      </c>
      <c r="BH808" s="217">
        <f>IF(N808="sníž. přenesená",J808,0)</f>
        <v>0</v>
      </c>
      <c r="BI808" s="217">
        <f>IF(N808="nulová",J808,0)</f>
        <v>0</v>
      </c>
      <c r="BJ808" s="20" t="s">
        <v>82</v>
      </c>
      <c r="BK808" s="217">
        <f>ROUND(I808*H808,2)</f>
        <v>0</v>
      </c>
      <c r="BL808" s="20" t="s">
        <v>235</v>
      </c>
      <c r="BM808" s="216" t="s">
        <v>1096</v>
      </c>
    </row>
    <row r="809" s="2" customFormat="1">
      <c r="A809" s="41"/>
      <c r="B809" s="42"/>
      <c r="C809" s="43"/>
      <c r="D809" s="218" t="s">
        <v>224</v>
      </c>
      <c r="E809" s="43"/>
      <c r="F809" s="219" t="s">
        <v>1097</v>
      </c>
      <c r="G809" s="43"/>
      <c r="H809" s="43"/>
      <c r="I809" s="220"/>
      <c r="J809" s="43"/>
      <c r="K809" s="43"/>
      <c r="L809" s="47"/>
      <c r="M809" s="221"/>
      <c r="N809" s="222"/>
      <c r="O809" s="87"/>
      <c r="P809" s="87"/>
      <c r="Q809" s="87"/>
      <c r="R809" s="87"/>
      <c r="S809" s="87"/>
      <c r="T809" s="88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T809" s="20" t="s">
        <v>224</v>
      </c>
      <c r="AU809" s="20" t="s">
        <v>84</v>
      </c>
    </row>
    <row r="810" s="13" customFormat="1">
      <c r="A810" s="13"/>
      <c r="B810" s="223"/>
      <c r="C810" s="224"/>
      <c r="D810" s="225" t="s">
        <v>226</v>
      </c>
      <c r="E810" s="226" t="s">
        <v>19</v>
      </c>
      <c r="F810" s="227" t="s">
        <v>1098</v>
      </c>
      <c r="G810" s="224"/>
      <c r="H810" s="228">
        <v>3.8450000000000002</v>
      </c>
      <c r="I810" s="229"/>
      <c r="J810" s="224"/>
      <c r="K810" s="224"/>
      <c r="L810" s="230"/>
      <c r="M810" s="231"/>
      <c r="N810" s="232"/>
      <c r="O810" s="232"/>
      <c r="P810" s="232"/>
      <c r="Q810" s="232"/>
      <c r="R810" s="232"/>
      <c r="S810" s="232"/>
      <c r="T810" s="23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34" t="s">
        <v>226</v>
      </c>
      <c r="AU810" s="234" t="s">
        <v>84</v>
      </c>
      <c r="AV810" s="13" t="s">
        <v>84</v>
      </c>
      <c r="AW810" s="13" t="s">
        <v>35</v>
      </c>
      <c r="AX810" s="13" t="s">
        <v>82</v>
      </c>
      <c r="AY810" s="234" t="s">
        <v>216</v>
      </c>
    </row>
    <row r="811" s="2" customFormat="1" ht="24.15" customHeight="1">
      <c r="A811" s="41"/>
      <c r="B811" s="42"/>
      <c r="C811" s="246" t="s">
        <v>1099</v>
      </c>
      <c r="D811" s="246" t="s">
        <v>278</v>
      </c>
      <c r="E811" s="247" t="s">
        <v>1080</v>
      </c>
      <c r="F811" s="248" t="s">
        <v>1081</v>
      </c>
      <c r="G811" s="249" t="s">
        <v>87</v>
      </c>
      <c r="H811" s="250">
        <v>4.4809999999999999</v>
      </c>
      <c r="I811" s="251"/>
      <c r="J811" s="252">
        <f>ROUND(I811*H811,2)</f>
        <v>0</v>
      </c>
      <c r="K811" s="248" t="s">
        <v>221</v>
      </c>
      <c r="L811" s="253"/>
      <c r="M811" s="254" t="s">
        <v>19</v>
      </c>
      <c r="N811" s="255" t="s">
        <v>45</v>
      </c>
      <c r="O811" s="87"/>
      <c r="P811" s="214">
        <f>O811*H811</f>
        <v>0</v>
      </c>
      <c r="Q811" s="214">
        <v>0.0019</v>
      </c>
      <c r="R811" s="214">
        <f>Q811*H811</f>
        <v>0.0085138999999999996</v>
      </c>
      <c r="S811" s="214">
        <v>0</v>
      </c>
      <c r="T811" s="215">
        <f>S811*H811</f>
        <v>0</v>
      </c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R811" s="216" t="s">
        <v>392</v>
      </c>
      <c r="AT811" s="216" t="s">
        <v>278</v>
      </c>
      <c r="AU811" s="216" t="s">
        <v>84</v>
      </c>
      <c r="AY811" s="20" t="s">
        <v>216</v>
      </c>
      <c r="BE811" s="217">
        <f>IF(N811="základní",J811,0)</f>
        <v>0</v>
      </c>
      <c r="BF811" s="217">
        <f>IF(N811="snížená",J811,0)</f>
        <v>0</v>
      </c>
      <c r="BG811" s="217">
        <f>IF(N811="zákl. přenesená",J811,0)</f>
        <v>0</v>
      </c>
      <c r="BH811" s="217">
        <f>IF(N811="sníž. přenesená",J811,0)</f>
        <v>0</v>
      </c>
      <c r="BI811" s="217">
        <f>IF(N811="nulová",J811,0)</f>
        <v>0</v>
      </c>
      <c r="BJ811" s="20" t="s">
        <v>82</v>
      </c>
      <c r="BK811" s="217">
        <f>ROUND(I811*H811,2)</f>
        <v>0</v>
      </c>
      <c r="BL811" s="20" t="s">
        <v>235</v>
      </c>
      <c r="BM811" s="216" t="s">
        <v>1100</v>
      </c>
    </row>
    <row r="812" s="13" customFormat="1">
      <c r="A812" s="13"/>
      <c r="B812" s="223"/>
      <c r="C812" s="224"/>
      <c r="D812" s="225" t="s">
        <v>226</v>
      </c>
      <c r="E812" s="224"/>
      <c r="F812" s="227" t="s">
        <v>1092</v>
      </c>
      <c r="G812" s="224"/>
      <c r="H812" s="228">
        <v>4.4809999999999999</v>
      </c>
      <c r="I812" s="229"/>
      <c r="J812" s="224"/>
      <c r="K812" s="224"/>
      <c r="L812" s="230"/>
      <c r="M812" s="231"/>
      <c r="N812" s="232"/>
      <c r="O812" s="232"/>
      <c r="P812" s="232"/>
      <c r="Q812" s="232"/>
      <c r="R812" s="232"/>
      <c r="S812" s="232"/>
      <c r="T812" s="23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34" t="s">
        <v>226</v>
      </c>
      <c r="AU812" s="234" t="s">
        <v>84</v>
      </c>
      <c r="AV812" s="13" t="s">
        <v>84</v>
      </c>
      <c r="AW812" s="13" t="s">
        <v>4</v>
      </c>
      <c r="AX812" s="13" t="s">
        <v>82</v>
      </c>
      <c r="AY812" s="234" t="s">
        <v>216</v>
      </c>
    </row>
    <row r="813" s="2" customFormat="1" ht="44.25" customHeight="1">
      <c r="A813" s="41"/>
      <c r="B813" s="42"/>
      <c r="C813" s="205" t="s">
        <v>1101</v>
      </c>
      <c r="D813" s="205" t="s">
        <v>218</v>
      </c>
      <c r="E813" s="206" t="s">
        <v>1102</v>
      </c>
      <c r="F813" s="207" t="s">
        <v>1103</v>
      </c>
      <c r="G813" s="208" t="s">
        <v>87</v>
      </c>
      <c r="H813" s="209">
        <v>8.4770000000000003</v>
      </c>
      <c r="I813" s="210"/>
      <c r="J813" s="211">
        <f>ROUND(I813*H813,2)</f>
        <v>0</v>
      </c>
      <c r="K813" s="207" t="s">
        <v>221</v>
      </c>
      <c r="L813" s="47"/>
      <c r="M813" s="212" t="s">
        <v>19</v>
      </c>
      <c r="N813" s="213" t="s">
        <v>45</v>
      </c>
      <c r="O813" s="87"/>
      <c r="P813" s="214">
        <f>O813*H813</f>
        <v>0</v>
      </c>
      <c r="Q813" s="214">
        <v>0</v>
      </c>
      <c r="R813" s="214">
        <f>Q813*H813</f>
        <v>0</v>
      </c>
      <c r="S813" s="214">
        <v>0</v>
      </c>
      <c r="T813" s="215">
        <f>S813*H813</f>
        <v>0</v>
      </c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R813" s="216" t="s">
        <v>235</v>
      </c>
      <c r="AT813" s="216" t="s">
        <v>218</v>
      </c>
      <c r="AU813" s="216" t="s">
        <v>84</v>
      </c>
      <c r="AY813" s="20" t="s">
        <v>216</v>
      </c>
      <c r="BE813" s="217">
        <f>IF(N813="základní",J813,0)</f>
        <v>0</v>
      </c>
      <c r="BF813" s="217">
        <f>IF(N813="snížená",J813,0)</f>
        <v>0</v>
      </c>
      <c r="BG813" s="217">
        <f>IF(N813="zákl. přenesená",J813,0)</f>
        <v>0</v>
      </c>
      <c r="BH813" s="217">
        <f>IF(N813="sníž. přenesená",J813,0)</f>
        <v>0</v>
      </c>
      <c r="BI813" s="217">
        <f>IF(N813="nulová",J813,0)</f>
        <v>0</v>
      </c>
      <c r="BJ813" s="20" t="s">
        <v>82</v>
      </c>
      <c r="BK813" s="217">
        <f>ROUND(I813*H813,2)</f>
        <v>0</v>
      </c>
      <c r="BL813" s="20" t="s">
        <v>235</v>
      </c>
      <c r="BM813" s="216" t="s">
        <v>1104</v>
      </c>
    </row>
    <row r="814" s="2" customFormat="1">
      <c r="A814" s="41"/>
      <c r="B814" s="42"/>
      <c r="C814" s="43"/>
      <c r="D814" s="218" t="s">
        <v>224</v>
      </c>
      <c r="E814" s="43"/>
      <c r="F814" s="219" t="s">
        <v>1105</v>
      </c>
      <c r="G814" s="43"/>
      <c r="H814" s="43"/>
      <c r="I814" s="220"/>
      <c r="J814" s="43"/>
      <c r="K814" s="43"/>
      <c r="L814" s="47"/>
      <c r="M814" s="221"/>
      <c r="N814" s="222"/>
      <c r="O814" s="87"/>
      <c r="P814" s="87"/>
      <c r="Q814" s="87"/>
      <c r="R814" s="87"/>
      <c r="S814" s="87"/>
      <c r="T814" s="88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T814" s="20" t="s">
        <v>224</v>
      </c>
      <c r="AU814" s="20" t="s">
        <v>84</v>
      </c>
    </row>
    <row r="815" s="14" customFormat="1">
      <c r="A815" s="14"/>
      <c r="B815" s="235"/>
      <c r="C815" s="236"/>
      <c r="D815" s="225" t="s">
        <v>226</v>
      </c>
      <c r="E815" s="237" t="s">
        <v>19</v>
      </c>
      <c r="F815" s="238" t="s">
        <v>1106</v>
      </c>
      <c r="G815" s="236"/>
      <c r="H815" s="237" t="s">
        <v>19</v>
      </c>
      <c r="I815" s="239"/>
      <c r="J815" s="236"/>
      <c r="K815" s="236"/>
      <c r="L815" s="240"/>
      <c r="M815" s="241"/>
      <c r="N815" s="242"/>
      <c r="O815" s="242"/>
      <c r="P815" s="242"/>
      <c r="Q815" s="242"/>
      <c r="R815" s="242"/>
      <c r="S815" s="242"/>
      <c r="T815" s="243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44" t="s">
        <v>226</v>
      </c>
      <c r="AU815" s="244" t="s">
        <v>84</v>
      </c>
      <c r="AV815" s="14" t="s">
        <v>82</v>
      </c>
      <c r="AW815" s="14" t="s">
        <v>35</v>
      </c>
      <c r="AX815" s="14" t="s">
        <v>74</v>
      </c>
      <c r="AY815" s="244" t="s">
        <v>216</v>
      </c>
    </row>
    <row r="816" s="13" customFormat="1">
      <c r="A816" s="13"/>
      <c r="B816" s="223"/>
      <c r="C816" s="224"/>
      <c r="D816" s="225" t="s">
        <v>226</v>
      </c>
      <c r="E816" s="226" t="s">
        <v>19</v>
      </c>
      <c r="F816" s="227" t="s">
        <v>1107</v>
      </c>
      <c r="G816" s="224"/>
      <c r="H816" s="228">
        <v>16.103000000000002</v>
      </c>
      <c r="I816" s="229"/>
      <c r="J816" s="224"/>
      <c r="K816" s="224"/>
      <c r="L816" s="230"/>
      <c r="M816" s="231"/>
      <c r="N816" s="232"/>
      <c r="O816" s="232"/>
      <c r="P816" s="232"/>
      <c r="Q816" s="232"/>
      <c r="R816" s="232"/>
      <c r="S816" s="232"/>
      <c r="T816" s="23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34" t="s">
        <v>226</v>
      </c>
      <c r="AU816" s="234" t="s">
        <v>84</v>
      </c>
      <c r="AV816" s="13" t="s">
        <v>84</v>
      </c>
      <c r="AW816" s="13" t="s">
        <v>35</v>
      </c>
      <c r="AX816" s="13" t="s">
        <v>74</v>
      </c>
      <c r="AY816" s="234" t="s">
        <v>216</v>
      </c>
    </row>
    <row r="817" s="13" customFormat="1">
      <c r="A817" s="13"/>
      <c r="B817" s="223"/>
      <c r="C817" s="224"/>
      <c r="D817" s="225" t="s">
        <v>226</v>
      </c>
      <c r="E817" s="226" t="s">
        <v>19</v>
      </c>
      <c r="F817" s="227" t="s">
        <v>1108</v>
      </c>
      <c r="G817" s="224"/>
      <c r="H817" s="228">
        <v>26.280000000000001</v>
      </c>
      <c r="I817" s="229"/>
      <c r="J817" s="224"/>
      <c r="K817" s="224"/>
      <c r="L817" s="230"/>
      <c r="M817" s="231"/>
      <c r="N817" s="232"/>
      <c r="O817" s="232"/>
      <c r="P817" s="232"/>
      <c r="Q817" s="232"/>
      <c r="R817" s="232"/>
      <c r="S817" s="232"/>
      <c r="T817" s="23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34" t="s">
        <v>226</v>
      </c>
      <c r="AU817" s="234" t="s">
        <v>84</v>
      </c>
      <c r="AV817" s="13" t="s">
        <v>84</v>
      </c>
      <c r="AW817" s="13" t="s">
        <v>35</v>
      </c>
      <c r="AX817" s="13" t="s">
        <v>74</v>
      </c>
      <c r="AY817" s="234" t="s">
        <v>216</v>
      </c>
    </row>
    <row r="818" s="16" customFormat="1">
      <c r="A818" s="16"/>
      <c r="B818" s="267"/>
      <c r="C818" s="268"/>
      <c r="D818" s="225" t="s">
        <v>226</v>
      </c>
      <c r="E818" s="269" t="s">
        <v>19</v>
      </c>
      <c r="F818" s="270" t="s">
        <v>563</v>
      </c>
      <c r="G818" s="268"/>
      <c r="H818" s="271">
        <v>42.383000000000003</v>
      </c>
      <c r="I818" s="272"/>
      <c r="J818" s="268"/>
      <c r="K818" s="268"/>
      <c r="L818" s="273"/>
      <c r="M818" s="274"/>
      <c r="N818" s="275"/>
      <c r="O818" s="275"/>
      <c r="P818" s="275"/>
      <c r="Q818" s="275"/>
      <c r="R818" s="275"/>
      <c r="S818" s="275"/>
      <c r="T818" s="27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T818" s="277" t="s">
        <v>226</v>
      </c>
      <c r="AU818" s="277" t="s">
        <v>84</v>
      </c>
      <c r="AV818" s="16" t="s">
        <v>89</v>
      </c>
      <c r="AW818" s="16" t="s">
        <v>35</v>
      </c>
      <c r="AX818" s="16" t="s">
        <v>74</v>
      </c>
      <c r="AY818" s="277" t="s">
        <v>216</v>
      </c>
    </row>
    <row r="819" s="13" customFormat="1">
      <c r="A819" s="13"/>
      <c r="B819" s="223"/>
      <c r="C819" s="224"/>
      <c r="D819" s="225" t="s">
        <v>226</v>
      </c>
      <c r="E819" s="226" t="s">
        <v>19</v>
      </c>
      <c r="F819" s="227" t="s">
        <v>1109</v>
      </c>
      <c r="G819" s="224"/>
      <c r="H819" s="228">
        <v>8.4770000000000003</v>
      </c>
      <c r="I819" s="229"/>
      <c r="J819" s="224"/>
      <c r="K819" s="224"/>
      <c r="L819" s="230"/>
      <c r="M819" s="231"/>
      <c r="N819" s="232"/>
      <c r="O819" s="232"/>
      <c r="P819" s="232"/>
      <c r="Q819" s="232"/>
      <c r="R819" s="232"/>
      <c r="S819" s="232"/>
      <c r="T819" s="23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34" t="s">
        <v>226</v>
      </c>
      <c r="AU819" s="234" t="s">
        <v>84</v>
      </c>
      <c r="AV819" s="13" t="s">
        <v>84</v>
      </c>
      <c r="AW819" s="13" t="s">
        <v>35</v>
      </c>
      <c r="AX819" s="13" t="s">
        <v>82</v>
      </c>
      <c r="AY819" s="234" t="s">
        <v>216</v>
      </c>
    </row>
    <row r="820" s="2" customFormat="1" ht="16.5" customHeight="1">
      <c r="A820" s="41"/>
      <c r="B820" s="42"/>
      <c r="C820" s="246" t="s">
        <v>1110</v>
      </c>
      <c r="D820" s="246" t="s">
        <v>278</v>
      </c>
      <c r="E820" s="247" t="s">
        <v>1058</v>
      </c>
      <c r="F820" s="248" t="s">
        <v>1059</v>
      </c>
      <c r="G820" s="249" t="s">
        <v>1060</v>
      </c>
      <c r="H820" s="250">
        <v>2.8820000000000001</v>
      </c>
      <c r="I820" s="251"/>
      <c r="J820" s="252">
        <f>ROUND(I820*H820,2)</f>
        <v>0</v>
      </c>
      <c r="K820" s="248" t="s">
        <v>221</v>
      </c>
      <c r="L820" s="253"/>
      <c r="M820" s="254" t="s">
        <v>19</v>
      </c>
      <c r="N820" s="255" t="s">
        <v>45</v>
      </c>
      <c r="O820" s="87"/>
      <c r="P820" s="214">
        <f>O820*H820</f>
        <v>0</v>
      </c>
      <c r="Q820" s="214">
        <v>0.001</v>
      </c>
      <c r="R820" s="214">
        <f>Q820*H820</f>
        <v>0.002882</v>
      </c>
      <c r="S820" s="214">
        <v>0</v>
      </c>
      <c r="T820" s="215">
        <f>S820*H820</f>
        <v>0</v>
      </c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R820" s="216" t="s">
        <v>392</v>
      </c>
      <c r="AT820" s="216" t="s">
        <v>278</v>
      </c>
      <c r="AU820" s="216" t="s">
        <v>84</v>
      </c>
      <c r="AY820" s="20" t="s">
        <v>216</v>
      </c>
      <c r="BE820" s="217">
        <f>IF(N820="základní",J820,0)</f>
        <v>0</v>
      </c>
      <c r="BF820" s="217">
        <f>IF(N820="snížená",J820,0)</f>
        <v>0</v>
      </c>
      <c r="BG820" s="217">
        <f>IF(N820="zákl. přenesená",J820,0)</f>
        <v>0</v>
      </c>
      <c r="BH820" s="217">
        <f>IF(N820="sníž. přenesená",J820,0)</f>
        <v>0</v>
      </c>
      <c r="BI820" s="217">
        <f>IF(N820="nulová",J820,0)</f>
        <v>0</v>
      </c>
      <c r="BJ820" s="20" t="s">
        <v>82</v>
      </c>
      <c r="BK820" s="217">
        <f>ROUND(I820*H820,2)</f>
        <v>0</v>
      </c>
      <c r="BL820" s="20" t="s">
        <v>235</v>
      </c>
      <c r="BM820" s="216" t="s">
        <v>1111</v>
      </c>
    </row>
    <row r="821" s="13" customFormat="1">
      <c r="A821" s="13"/>
      <c r="B821" s="223"/>
      <c r="C821" s="224"/>
      <c r="D821" s="225" t="s">
        <v>226</v>
      </c>
      <c r="E821" s="224"/>
      <c r="F821" s="227" t="s">
        <v>1112</v>
      </c>
      <c r="G821" s="224"/>
      <c r="H821" s="228">
        <v>2.8820000000000001</v>
      </c>
      <c r="I821" s="229"/>
      <c r="J821" s="224"/>
      <c r="K821" s="224"/>
      <c r="L821" s="230"/>
      <c r="M821" s="231"/>
      <c r="N821" s="232"/>
      <c r="O821" s="232"/>
      <c r="P821" s="232"/>
      <c r="Q821" s="232"/>
      <c r="R821" s="232"/>
      <c r="S821" s="232"/>
      <c r="T821" s="23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34" t="s">
        <v>226</v>
      </c>
      <c r="AU821" s="234" t="s">
        <v>84</v>
      </c>
      <c r="AV821" s="13" t="s">
        <v>84</v>
      </c>
      <c r="AW821" s="13" t="s">
        <v>4</v>
      </c>
      <c r="AX821" s="13" t="s">
        <v>82</v>
      </c>
      <c r="AY821" s="234" t="s">
        <v>216</v>
      </c>
    </row>
    <row r="822" s="2" customFormat="1" ht="37.8" customHeight="1">
      <c r="A822" s="41"/>
      <c r="B822" s="42"/>
      <c r="C822" s="205" t="s">
        <v>1113</v>
      </c>
      <c r="D822" s="205" t="s">
        <v>218</v>
      </c>
      <c r="E822" s="206" t="s">
        <v>1114</v>
      </c>
      <c r="F822" s="207" t="s">
        <v>1115</v>
      </c>
      <c r="G822" s="208" t="s">
        <v>87</v>
      </c>
      <c r="H822" s="209">
        <v>8.4770000000000003</v>
      </c>
      <c r="I822" s="210"/>
      <c r="J822" s="211">
        <f>ROUND(I822*H822,2)</f>
        <v>0</v>
      </c>
      <c r="K822" s="207" t="s">
        <v>221</v>
      </c>
      <c r="L822" s="47"/>
      <c r="M822" s="212" t="s">
        <v>19</v>
      </c>
      <c r="N822" s="213" t="s">
        <v>45</v>
      </c>
      <c r="O822" s="87"/>
      <c r="P822" s="214">
        <f>O822*H822</f>
        <v>0</v>
      </c>
      <c r="Q822" s="214">
        <v>0.00093999999999999997</v>
      </c>
      <c r="R822" s="214">
        <f>Q822*H822</f>
        <v>0.0079683800000000006</v>
      </c>
      <c r="S822" s="214">
        <v>0</v>
      </c>
      <c r="T822" s="215">
        <f>S822*H822</f>
        <v>0</v>
      </c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R822" s="216" t="s">
        <v>235</v>
      </c>
      <c r="AT822" s="216" t="s">
        <v>218</v>
      </c>
      <c r="AU822" s="216" t="s">
        <v>84</v>
      </c>
      <c r="AY822" s="20" t="s">
        <v>216</v>
      </c>
      <c r="BE822" s="217">
        <f>IF(N822="základní",J822,0)</f>
        <v>0</v>
      </c>
      <c r="BF822" s="217">
        <f>IF(N822="snížená",J822,0)</f>
        <v>0</v>
      </c>
      <c r="BG822" s="217">
        <f>IF(N822="zákl. přenesená",J822,0)</f>
        <v>0</v>
      </c>
      <c r="BH822" s="217">
        <f>IF(N822="sníž. přenesená",J822,0)</f>
        <v>0</v>
      </c>
      <c r="BI822" s="217">
        <f>IF(N822="nulová",J822,0)</f>
        <v>0</v>
      </c>
      <c r="BJ822" s="20" t="s">
        <v>82</v>
      </c>
      <c r="BK822" s="217">
        <f>ROUND(I822*H822,2)</f>
        <v>0</v>
      </c>
      <c r="BL822" s="20" t="s">
        <v>235</v>
      </c>
      <c r="BM822" s="216" t="s">
        <v>1116</v>
      </c>
    </row>
    <row r="823" s="2" customFormat="1">
      <c r="A823" s="41"/>
      <c r="B823" s="42"/>
      <c r="C823" s="43"/>
      <c r="D823" s="218" t="s">
        <v>224</v>
      </c>
      <c r="E823" s="43"/>
      <c r="F823" s="219" t="s">
        <v>1117</v>
      </c>
      <c r="G823" s="43"/>
      <c r="H823" s="43"/>
      <c r="I823" s="220"/>
      <c r="J823" s="43"/>
      <c r="K823" s="43"/>
      <c r="L823" s="47"/>
      <c r="M823" s="221"/>
      <c r="N823" s="222"/>
      <c r="O823" s="87"/>
      <c r="P823" s="87"/>
      <c r="Q823" s="87"/>
      <c r="R823" s="87"/>
      <c r="S823" s="87"/>
      <c r="T823" s="88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T823" s="20" t="s">
        <v>224</v>
      </c>
      <c r="AU823" s="20" t="s">
        <v>84</v>
      </c>
    </row>
    <row r="824" s="14" customFormat="1">
      <c r="A824" s="14"/>
      <c r="B824" s="235"/>
      <c r="C824" s="236"/>
      <c r="D824" s="225" t="s">
        <v>226</v>
      </c>
      <c r="E824" s="237" t="s">
        <v>19</v>
      </c>
      <c r="F824" s="238" t="s">
        <v>1106</v>
      </c>
      <c r="G824" s="236"/>
      <c r="H824" s="237" t="s">
        <v>19</v>
      </c>
      <c r="I824" s="239"/>
      <c r="J824" s="236"/>
      <c r="K824" s="236"/>
      <c r="L824" s="240"/>
      <c r="M824" s="241"/>
      <c r="N824" s="242"/>
      <c r="O824" s="242"/>
      <c r="P824" s="242"/>
      <c r="Q824" s="242"/>
      <c r="R824" s="242"/>
      <c r="S824" s="242"/>
      <c r="T824" s="243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44" t="s">
        <v>226</v>
      </c>
      <c r="AU824" s="244" t="s">
        <v>84</v>
      </c>
      <c r="AV824" s="14" t="s">
        <v>82</v>
      </c>
      <c r="AW824" s="14" t="s">
        <v>35</v>
      </c>
      <c r="AX824" s="14" t="s">
        <v>74</v>
      </c>
      <c r="AY824" s="244" t="s">
        <v>216</v>
      </c>
    </row>
    <row r="825" s="13" customFormat="1">
      <c r="A825" s="13"/>
      <c r="B825" s="223"/>
      <c r="C825" s="224"/>
      <c r="D825" s="225" t="s">
        <v>226</v>
      </c>
      <c r="E825" s="226" t="s">
        <v>19</v>
      </c>
      <c r="F825" s="227" t="s">
        <v>1107</v>
      </c>
      <c r="G825" s="224"/>
      <c r="H825" s="228">
        <v>16.103000000000002</v>
      </c>
      <c r="I825" s="229"/>
      <c r="J825" s="224"/>
      <c r="K825" s="224"/>
      <c r="L825" s="230"/>
      <c r="M825" s="231"/>
      <c r="N825" s="232"/>
      <c r="O825" s="232"/>
      <c r="P825" s="232"/>
      <c r="Q825" s="232"/>
      <c r="R825" s="232"/>
      <c r="S825" s="232"/>
      <c r="T825" s="23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34" t="s">
        <v>226</v>
      </c>
      <c r="AU825" s="234" t="s">
        <v>84</v>
      </c>
      <c r="AV825" s="13" t="s">
        <v>84</v>
      </c>
      <c r="AW825" s="13" t="s">
        <v>35</v>
      </c>
      <c r="AX825" s="13" t="s">
        <v>74</v>
      </c>
      <c r="AY825" s="234" t="s">
        <v>216</v>
      </c>
    </row>
    <row r="826" s="13" customFormat="1">
      <c r="A826" s="13"/>
      <c r="B826" s="223"/>
      <c r="C826" s="224"/>
      <c r="D826" s="225" t="s">
        <v>226</v>
      </c>
      <c r="E826" s="226" t="s">
        <v>19</v>
      </c>
      <c r="F826" s="227" t="s">
        <v>1108</v>
      </c>
      <c r="G826" s="224"/>
      <c r="H826" s="228">
        <v>26.280000000000001</v>
      </c>
      <c r="I826" s="229"/>
      <c r="J826" s="224"/>
      <c r="K826" s="224"/>
      <c r="L826" s="230"/>
      <c r="M826" s="231"/>
      <c r="N826" s="232"/>
      <c r="O826" s="232"/>
      <c r="P826" s="232"/>
      <c r="Q826" s="232"/>
      <c r="R826" s="232"/>
      <c r="S826" s="232"/>
      <c r="T826" s="23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34" t="s">
        <v>226</v>
      </c>
      <c r="AU826" s="234" t="s">
        <v>84</v>
      </c>
      <c r="AV826" s="13" t="s">
        <v>84</v>
      </c>
      <c r="AW826" s="13" t="s">
        <v>35</v>
      </c>
      <c r="AX826" s="13" t="s">
        <v>74</v>
      </c>
      <c r="AY826" s="234" t="s">
        <v>216</v>
      </c>
    </row>
    <row r="827" s="16" customFormat="1">
      <c r="A827" s="16"/>
      <c r="B827" s="267"/>
      <c r="C827" s="268"/>
      <c r="D827" s="225" t="s">
        <v>226</v>
      </c>
      <c r="E827" s="269" t="s">
        <v>19</v>
      </c>
      <c r="F827" s="270" t="s">
        <v>563</v>
      </c>
      <c r="G827" s="268"/>
      <c r="H827" s="271">
        <v>42.383000000000003</v>
      </c>
      <c r="I827" s="272"/>
      <c r="J827" s="268"/>
      <c r="K827" s="268"/>
      <c r="L827" s="273"/>
      <c r="M827" s="274"/>
      <c r="N827" s="275"/>
      <c r="O827" s="275"/>
      <c r="P827" s="275"/>
      <c r="Q827" s="275"/>
      <c r="R827" s="275"/>
      <c r="S827" s="275"/>
      <c r="T827" s="27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T827" s="277" t="s">
        <v>226</v>
      </c>
      <c r="AU827" s="277" t="s">
        <v>84</v>
      </c>
      <c r="AV827" s="16" t="s">
        <v>89</v>
      </c>
      <c r="AW827" s="16" t="s">
        <v>35</v>
      </c>
      <c r="AX827" s="16" t="s">
        <v>74</v>
      </c>
      <c r="AY827" s="277" t="s">
        <v>216</v>
      </c>
    </row>
    <row r="828" s="13" customFormat="1">
      <c r="A828" s="13"/>
      <c r="B828" s="223"/>
      <c r="C828" s="224"/>
      <c r="D828" s="225" t="s">
        <v>226</v>
      </c>
      <c r="E828" s="226" t="s">
        <v>19</v>
      </c>
      <c r="F828" s="227" t="s">
        <v>1109</v>
      </c>
      <c r="G828" s="224"/>
      <c r="H828" s="228">
        <v>8.4770000000000003</v>
      </c>
      <c r="I828" s="229"/>
      <c r="J828" s="224"/>
      <c r="K828" s="224"/>
      <c r="L828" s="230"/>
      <c r="M828" s="231"/>
      <c r="N828" s="232"/>
      <c r="O828" s="232"/>
      <c r="P828" s="232"/>
      <c r="Q828" s="232"/>
      <c r="R828" s="232"/>
      <c r="S828" s="232"/>
      <c r="T828" s="23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34" t="s">
        <v>226</v>
      </c>
      <c r="AU828" s="234" t="s">
        <v>84</v>
      </c>
      <c r="AV828" s="13" t="s">
        <v>84</v>
      </c>
      <c r="AW828" s="13" t="s">
        <v>35</v>
      </c>
      <c r="AX828" s="13" t="s">
        <v>82</v>
      </c>
      <c r="AY828" s="234" t="s">
        <v>216</v>
      </c>
    </row>
    <row r="829" s="2" customFormat="1" ht="49.05" customHeight="1">
      <c r="A829" s="41"/>
      <c r="B829" s="42"/>
      <c r="C829" s="246" t="s">
        <v>1118</v>
      </c>
      <c r="D829" s="246" t="s">
        <v>278</v>
      </c>
      <c r="E829" s="247" t="s">
        <v>1069</v>
      </c>
      <c r="F829" s="248" t="s">
        <v>1070</v>
      </c>
      <c r="G829" s="249" t="s">
        <v>87</v>
      </c>
      <c r="H829" s="250">
        <v>10.172000000000001</v>
      </c>
      <c r="I829" s="251"/>
      <c r="J829" s="252">
        <f>ROUND(I829*H829,2)</f>
        <v>0</v>
      </c>
      <c r="K829" s="248" t="s">
        <v>221</v>
      </c>
      <c r="L829" s="253"/>
      <c r="M829" s="254" t="s">
        <v>19</v>
      </c>
      <c r="N829" s="255" t="s">
        <v>45</v>
      </c>
      <c r="O829" s="87"/>
      <c r="P829" s="214">
        <f>O829*H829</f>
        <v>0</v>
      </c>
      <c r="Q829" s="214">
        <v>0.0054000000000000003</v>
      </c>
      <c r="R829" s="214">
        <f>Q829*H829</f>
        <v>0.054928800000000007</v>
      </c>
      <c r="S829" s="214">
        <v>0</v>
      </c>
      <c r="T829" s="215">
        <f>S829*H829</f>
        <v>0</v>
      </c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R829" s="216" t="s">
        <v>392</v>
      </c>
      <c r="AT829" s="216" t="s">
        <v>278</v>
      </c>
      <c r="AU829" s="216" t="s">
        <v>84</v>
      </c>
      <c r="AY829" s="20" t="s">
        <v>216</v>
      </c>
      <c r="BE829" s="217">
        <f>IF(N829="základní",J829,0)</f>
        <v>0</v>
      </c>
      <c r="BF829" s="217">
        <f>IF(N829="snížená",J829,0)</f>
        <v>0</v>
      </c>
      <c r="BG829" s="217">
        <f>IF(N829="zákl. přenesená",J829,0)</f>
        <v>0</v>
      </c>
      <c r="BH829" s="217">
        <f>IF(N829="sníž. přenesená",J829,0)</f>
        <v>0</v>
      </c>
      <c r="BI829" s="217">
        <f>IF(N829="nulová",J829,0)</f>
        <v>0</v>
      </c>
      <c r="BJ829" s="20" t="s">
        <v>82</v>
      </c>
      <c r="BK829" s="217">
        <f>ROUND(I829*H829,2)</f>
        <v>0</v>
      </c>
      <c r="BL829" s="20" t="s">
        <v>235</v>
      </c>
      <c r="BM829" s="216" t="s">
        <v>1119</v>
      </c>
    </row>
    <row r="830" s="13" customFormat="1">
      <c r="A830" s="13"/>
      <c r="B830" s="223"/>
      <c r="C830" s="224"/>
      <c r="D830" s="225" t="s">
        <v>226</v>
      </c>
      <c r="E830" s="224"/>
      <c r="F830" s="227" t="s">
        <v>1120</v>
      </c>
      <c r="G830" s="224"/>
      <c r="H830" s="228">
        <v>10.172000000000001</v>
      </c>
      <c r="I830" s="229"/>
      <c r="J830" s="224"/>
      <c r="K830" s="224"/>
      <c r="L830" s="230"/>
      <c r="M830" s="231"/>
      <c r="N830" s="232"/>
      <c r="O830" s="232"/>
      <c r="P830" s="232"/>
      <c r="Q830" s="232"/>
      <c r="R830" s="232"/>
      <c r="S830" s="232"/>
      <c r="T830" s="23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34" t="s">
        <v>226</v>
      </c>
      <c r="AU830" s="234" t="s">
        <v>84</v>
      </c>
      <c r="AV830" s="13" t="s">
        <v>84</v>
      </c>
      <c r="AW830" s="13" t="s">
        <v>4</v>
      </c>
      <c r="AX830" s="13" t="s">
        <v>82</v>
      </c>
      <c r="AY830" s="234" t="s">
        <v>216</v>
      </c>
    </row>
    <row r="831" s="2" customFormat="1" ht="49.05" customHeight="1">
      <c r="A831" s="41"/>
      <c r="B831" s="42"/>
      <c r="C831" s="205" t="s">
        <v>1121</v>
      </c>
      <c r="D831" s="205" t="s">
        <v>218</v>
      </c>
      <c r="E831" s="206" t="s">
        <v>1122</v>
      </c>
      <c r="F831" s="207" t="s">
        <v>1123</v>
      </c>
      <c r="G831" s="208" t="s">
        <v>87</v>
      </c>
      <c r="H831" s="209">
        <v>8.4770000000000003</v>
      </c>
      <c r="I831" s="210"/>
      <c r="J831" s="211">
        <f>ROUND(I831*H831,2)</f>
        <v>0</v>
      </c>
      <c r="K831" s="207" t="s">
        <v>221</v>
      </c>
      <c r="L831" s="47"/>
      <c r="M831" s="212" t="s">
        <v>19</v>
      </c>
      <c r="N831" s="213" t="s">
        <v>45</v>
      </c>
      <c r="O831" s="87"/>
      <c r="P831" s="214">
        <f>O831*H831</f>
        <v>0</v>
      </c>
      <c r="Q831" s="214">
        <v>0</v>
      </c>
      <c r="R831" s="214">
        <f>Q831*H831</f>
        <v>0</v>
      </c>
      <c r="S831" s="214">
        <v>0</v>
      </c>
      <c r="T831" s="215">
        <f>S831*H831</f>
        <v>0</v>
      </c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R831" s="216" t="s">
        <v>235</v>
      </c>
      <c r="AT831" s="216" t="s">
        <v>218</v>
      </c>
      <c r="AU831" s="216" t="s">
        <v>84</v>
      </c>
      <c r="AY831" s="20" t="s">
        <v>216</v>
      </c>
      <c r="BE831" s="217">
        <f>IF(N831="základní",J831,0)</f>
        <v>0</v>
      </c>
      <c r="BF831" s="217">
        <f>IF(N831="snížená",J831,0)</f>
        <v>0</v>
      </c>
      <c r="BG831" s="217">
        <f>IF(N831="zákl. přenesená",J831,0)</f>
        <v>0</v>
      </c>
      <c r="BH831" s="217">
        <f>IF(N831="sníž. přenesená",J831,0)</f>
        <v>0</v>
      </c>
      <c r="BI831" s="217">
        <f>IF(N831="nulová",J831,0)</f>
        <v>0</v>
      </c>
      <c r="BJ831" s="20" t="s">
        <v>82</v>
      </c>
      <c r="BK831" s="217">
        <f>ROUND(I831*H831,2)</f>
        <v>0</v>
      </c>
      <c r="BL831" s="20" t="s">
        <v>235</v>
      </c>
      <c r="BM831" s="216" t="s">
        <v>1124</v>
      </c>
    </row>
    <row r="832" s="2" customFormat="1">
      <c r="A832" s="41"/>
      <c r="B832" s="42"/>
      <c r="C832" s="43"/>
      <c r="D832" s="218" t="s">
        <v>224</v>
      </c>
      <c r="E832" s="43"/>
      <c r="F832" s="219" t="s">
        <v>1125</v>
      </c>
      <c r="G832" s="43"/>
      <c r="H832" s="43"/>
      <c r="I832" s="220"/>
      <c r="J832" s="43"/>
      <c r="K832" s="43"/>
      <c r="L832" s="47"/>
      <c r="M832" s="221"/>
      <c r="N832" s="222"/>
      <c r="O832" s="87"/>
      <c r="P832" s="87"/>
      <c r="Q832" s="87"/>
      <c r="R832" s="87"/>
      <c r="S832" s="87"/>
      <c r="T832" s="88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T832" s="20" t="s">
        <v>224</v>
      </c>
      <c r="AU832" s="20" t="s">
        <v>84</v>
      </c>
    </row>
    <row r="833" s="14" customFormat="1">
      <c r="A833" s="14"/>
      <c r="B833" s="235"/>
      <c r="C833" s="236"/>
      <c r="D833" s="225" t="s">
        <v>226</v>
      </c>
      <c r="E833" s="237" t="s">
        <v>19</v>
      </c>
      <c r="F833" s="238" t="s">
        <v>1106</v>
      </c>
      <c r="G833" s="236"/>
      <c r="H833" s="237" t="s">
        <v>19</v>
      </c>
      <c r="I833" s="239"/>
      <c r="J833" s="236"/>
      <c r="K833" s="236"/>
      <c r="L833" s="240"/>
      <c r="M833" s="241"/>
      <c r="N833" s="242"/>
      <c r="O833" s="242"/>
      <c r="P833" s="242"/>
      <c r="Q833" s="242"/>
      <c r="R833" s="242"/>
      <c r="S833" s="242"/>
      <c r="T833" s="243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44" t="s">
        <v>226</v>
      </c>
      <c r="AU833" s="244" t="s">
        <v>84</v>
      </c>
      <c r="AV833" s="14" t="s">
        <v>82</v>
      </c>
      <c r="AW833" s="14" t="s">
        <v>35</v>
      </c>
      <c r="AX833" s="14" t="s">
        <v>74</v>
      </c>
      <c r="AY833" s="244" t="s">
        <v>216</v>
      </c>
    </row>
    <row r="834" s="13" customFormat="1">
      <c r="A834" s="13"/>
      <c r="B834" s="223"/>
      <c r="C834" s="224"/>
      <c r="D834" s="225" t="s">
        <v>226</v>
      </c>
      <c r="E834" s="226" t="s">
        <v>19</v>
      </c>
      <c r="F834" s="227" t="s">
        <v>1107</v>
      </c>
      <c r="G834" s="224"/>
      <c r="H834" s="228">
        <v>16.103000000000002</v>
      </c>
      <c r="I834" s="229"/>
      <c r="J834" s="224"/>
      <c r="K834" s="224"/>
      <c r="L834" s="230"/>
      <c r="M834" s="231"/>
      <c r="N834" s="232"/>
      <c r="O834" s="232"/>
      <c r="P834" s="232"/>
      <c r="Q834" s="232"/>
      <c r="R834" s="232"/>
      <c r="S834" s="232"/>
      <c r="T834" s="23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34" t="s">
        <v>226</v>
      </c>
      <c r="AU834" s="234" t="s">
        <v>84</v>
      </c>
      <c r="AV834" s="13" t="s">
        <v>84</v>
      </c>
      <c r="AW834" s="13" t="s">
        <v>35</v>
      </c>
      <c r="AX834" s="13" t="s">
        <v>74</v>
      </c>
      <c r="AY834" s="234" t="s">
        <v>216</v>
      </c>
    </row>
    <row r="835" s="13" customFormat="1">
      <c r="A835" s="13"/>
      <c r="B835" s="223"/>
      <c r="C835" s="224"/>
      <c r="D835" s="225" t="s">
        <v>226</v>
      </c>
      <c r="E835" s="226" t="s">
        <v>19</v>
      </c>
      <c r="F835" s="227" t="s">
        <v>1108</v>
      </c>
      <c r="G835" s="224"/>
      <c r="H835" s="228">
        <v>26.280000000000001</v>
      </c>
      <c r="I835" s="229"/>
      <c r="J835" s="224"/>
      <c r="K835" s="224"/>
      <c r="L835" s="230"/>
      <c r="M835" s="231"/>
      <c r="N835" s="232"/>
      <c r="O835" s="232"/>
      <c r="P835" s="232"/>
      <c r="Q835" s="232"/>
      <c r="R835" s="232"/>
      <c r="S835" s="232"/>
      <c r="T835" s="23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34" t="s">
        <v>226</v>
      </c>
      <c r="AU835" s="234" t="s">
        <v>84</v>
      </c>
      <c r="AV835" s="13" t="s">
        <v>84</v>
      </c>
      <c r="AW835" s="13" t="s">
        <v>35</v>
      </c>
      <c r="AX835" s="13" t="s">
        <v>74</v>
      </c>
      <c r="AY835" s="234" t="s">
        <v>216</v>
      </c>
    </row>
    <row r="836" s="16" customFormat="1">
      <c r="A836" s="16"/>
      <c r="B836" s="267"/>
      <c r="C836" s="268"/>
      <c r="D836" s="225" t="s">
        <v>226</v>
      </c>
      <c r="E836" s="269" t="s">
        <v>19</v>
      </c>
      <c r="F836" s="270" t="s">
        <v>563</v>
      </c>
      <c r="G836" s="268"/>
      <c r="H836" s="271">
        <v>42.383000000000003</v>
      </c>
      <c r="I836" s="272"/>
      <c r="J836" s="268"/>
      <c r="K836" s="268"/>
      <c r="L836" s="273"/>
      <c r="M836" s="274"/>
      <c r="N836" s="275"/>
      <c r="O836" s="275"/>
      <c r="P836" s="275"/>
      <c r="Q836" s="275"/>
      <c r="R836" s="275"/>
      <c r="S836" s="275"/>
      <c r="T836" s="27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T836" s="277" t="s">
        <v>226</v>
      </c>
      <c r="AU836" s="277" t="s">
        <v>84</v>
      </c>
      <c r="AV836" s="16" t="s">
        <v>89</v>
      </c>
      <c r="AW836" s="16" t="s">
        <v>35</v>
      </c>
      <c r="AX836" s="16" t="s">
        <v>74</v>
      </c>
      <c r="AY836" s="277" t="s">
        <v>216</v>
      </c>
    </row>
    <row r="837" s="13" customFormat="1">
      <c r="A837" s="13"/>
      <c r="B837" s="223"/>
      <c r="C837" s="224"/>
      <c r="D837" s="225" t="s">
        <v>226</v>
      </c>
      <c r="E837" s="226" t="s">
        <v>19</v>
      </c>
      <c r="F837" s="227" t="s">
        <v>1109</v>
      </c>
      <c r="G837" s="224"/>
      <c r="H837" s="228">
        <v>8.4770000000000003</v>
      </c>
      <c r="I837" s="229"/>
      <c r="J837" s="224"/>
      <c r="K837" s="224"/>
      <c r="L837" s="230"/>
      <c r="M837" s="231"/>
      <c r="N837" s="232"/>
      <c r="O837" s="232"/>
      <c r="P837" s="232"/>
      <c r="Q837" s="232"/>
      <c r="R837" s="232"/>
      <c r="S837" s="232"/>
      <c r="T837" s="23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34" t="s">
        <v>226</v>
      </c>
      <c r="AU837" s="234" t="s">
        <v>84</v>
      </c>
      <c r="AV837" s="13" t="s">
        <v>84</v>
      </c>
      <c r="AW837" s="13" t="s">
        <v>35</v>
      </c>
      <c r="AX837" s="13" t="s">
        <v>82</v>
      </c>
      <c r="AY837" s="234" t="s">
        <v>216</v>
      </c>
    </row>
    <row r="838" s="2" customFormat="1" ht="33" customHeight="1">
      <c r="A838" s="41"/>
      <c r="B838" s="42"/>
      <c r="C838" s="246" t="s">
        <v>1126</v>
      </c>
      <c r="D838" s="246" t="s">
        <v>278</v>
      </c>
      <c r="E838" s="247" t="s">
        <v>1127</v>
      </c>
      <c r="F838" s="248" t="s">
        <v>1128</v>
      </c>
      <c r="G838" s="249" t="s">
        <v>87</v>
      </c>
      <c r="H838" s="250">
        <v>10.35</v>
      </c>
      <c r="I838" s="251"/>
      <c r="J838" s="252">
        <f>ROUND(I838*H838,2)</f>
        <v>0</v>
      </c>
      <c r="K838" s="248" t="s">
        <v>221</v>
      </c>
      <c r="L838" s="253"/>
      <c r="M838" s="254" t="s">
        <v>19</v>
      </c>
      <c r="N838" s="255" t="s">
        <v>45</v>
      </c>
      <c r="O838" s="87"/>
      <c r="P838" s="214">
        <f>O838*H838</f>
        <v>0</v>
      </c>
      <c r="Q838" s="214">
        <v>0.0019</v>
      </c>
      <c r="R838" s="214">
        <f>Q838*H838</f>
        <v>0.019664999999999998</v>
      </c>
      <c r="S838" s="214">
        <v>0</v>
      </c>
      <c r="T838" s="215">
        <f>S838*H838</f>
        <v>0</v>
      </c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R838" s="216" t="s">
        <v>392</v>
      </c>
      <c r="AT838" s="216" t="s">
        <v>278</v>
      </c>
      <c r="AU838" s="216" t="s">
        <v>84</v>
      </c>
      <c r="AY838" s="20" t="s">
        <v>216</v>
      </c>
      <c r="BE838" s="217">
        <f>IF(N838="základní",J838,0)</f>
        <v>0</v>
      </c>
      <c r="BF838" s="217">
        <f>IF(N838="snížená",J838,0)</f>
        <v>0</v>
      </c>
      <c r="BG838" s="217">
        <f>IF(N838="zákl. přenesená",J838,0)</f>
        <v>0</v>
      </c>
      <c r="BH838" s="217">
        <f>IF(N838="sníž. přenesená",J838,0)</f>
        <v>0</v>
      </c>
      <c r="BI838" s="217">
        <f>IF(N838="nulová",J838,0)</f>
        <v>0</v>
      </c>
      <c r="BJ838" s="20" t="s">
        <v>82</v>
      </c>
      <c r="BK838" s="217">
        <f>ROUND(I838*H838,2)</f>
        <v>0</v>
      </c>
      <c r="BL838" s="20" t="s">
        <v>235</v>
      </c>
      <c r="BM838" s="216" t="s">
        <v>1129</v>
      </c>
    </row>
    <row r="839" s="13" customFormat="1">
      <c r="A839" s="13"/>
      <c r="B839" s="223"/>
      <c r="C839" s="224"/>
      <c r="D839" s="225" t="s">
        <v>226</v>
      </c>
      <c r="E839" s="224"/>
      <c r="F839" s="227" t="s">
        <v>1130</v>
      </c>
      <c r="G839" s="224"/>
      <c r="H839" s="228">
        <v>10.35</v>
      </c>
      <c r="I839" s="229"/>
      <c r="J839" s="224"/>
      <c r="K839" s="224"/>
      <c r="L839" s="230"/>
      <c r="M839" s="231"/>
      <c r="N839" s="232"/>
      <c r="O839" s="232"/>
      <c r="P839" s="232"/>
      <c r="Q839" s="232"/>
      <c r="R839" s="232"/>
      <c r="S839" s="232"/>
      <c r="T839" s="23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34" t="s">
        <v>226</v>
      </c>
      <c r="AU839" s="234" t="s">
        <v>84</v>
      </c>
      <c r="AV839" s="13" t="s">
        <v>84</v>
      </c>
      <c r="AW839" s="13" t="s">
        <v>4</v>
      </c>
      <c r="AX839" s="13" t="s">
        <v>82</v>
      </c>
      <c r="AY839" s="234" t="s">
        <v>216</v>
      </c>
    </row>
    <row r="840" s="2" customFormat="1" ht="55.5" customHeight="1">
      <c r="A840" s="41"/>
      <c r="B840" s="42"/>
      <c r="C840" s="205" t="s">
        <v>1131</v>
      </c>
      <c r="D840" s="205" t="s">
        <v>218</v>
      </c>
      <c r="E840" s="206" t="s">
        <v>1132</v>
      </c>
      <c r="F840" s="207" t="s">
        <v>1133</v>
      </c>
      <c r="G840" s="208" t="s">
        <v>246</v>
      </c>
      <c r="H840" s="209">
        <v>0.46500000000000002</v>
      </c>
      <c r="I840" s="210"/>
      <c r="J840" s="211">
        <f>ROUND(I840*H840,2)</f>
        <v>0</v>
      </c>
      <c r="K840" s="207" t="s">
        <v>221</v>
      </c>
      <c r="L840" s="47"/>
      <c r="M840" s="212" t="s">
        <v>19</v>
      </c>
      <c r="N840" s="213" t="s">
        <v>45</v>
      </c>
      <c r="O840" s="87"/>
      <c r="P840" s="214">
        <f>O840*H840</f>
        <v>0</v>
      </c>
      <c r="Q840" s="214">
        <v>0</v>
      </c>
      <c r="R840" s="214">
        <f>Q840*H840</f>
        <v>0</v>
      </c>
      <c r="S840" s="214">
        <v>0</v>
      </c>
      <c r="T840" s="215">
        <f>S840*H840</f>
        <v>0</v>
      </c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R840" s="216" t="s">
        <v>235</v>
      </c>
      <c r="AT840" s="216" t="s">
        <v>218</v>
      </c>
      <c r="AU840" s="216" t="s">
        <v>84</v>
      </c>
      <c r="AY840" s="20" t="s">
        <v>216</v>
      </c>
      <c r="BE840" s="217">
        <f>IF(N840="základní",J840,0)</f>
        <v>0</v>
      </c>
      <c r="BF840" s="217">
        <f>IF(N840="snížená",J840,0)</f>
        <v>0</v>
      </c>
      <c r="BG840" s="217">
        <f>IF(N840="zákl. přenesená",J840,0)</f>
        <v>0</v>
      </c>
      <c r="BH840" s="217">
        <f>IF(N840="sníž. přenesená",J840,0)</f>
        <v>0</v>
      </c>
      <c r="BI840" s="217">
        <f>IF(N840="nulová",J840,0)</f>
        <v>0</v>
      </c>
      <c r="BJ840" s="20" t="s">
        <v>82</v>
      </c>
      <c r="BK840" s="217">
        <f>ROUND(I840*H840,2)</f>
        <v>0</v>
      </c>
      <c r="BL840" s="20" t="s">
        <v>235</v>
      </c>
      <c r="BM840" s="216" t="s">
        <v>1134</v>
      </c>
    </row>
    <row r="841" s="2" customFormat="1">
      <c r="A841" s="41"/>
      <c r="B841" s="42"/>
      <c r="C841" s="43"/>
      <c r="D841" s="218" t="s">
        <v>224</v>
      </c>
      <c r="E841" s="43"/>
      <c r="F841" s="219" t="s">
        <v>1135</v>
      </c>
      <c r="G841" s="43"/>
      <c r="H841" s="43"/>
      <c r="I841" s="220"/>
      <c r="J841" s="43"/>
      <c r="K841" s="43"/>
      <c r="L841" s="47"/>
      <c r="M841" s="221"/>
      <c r="N841" s="222"/>
      <c r="O841" s="87"/>
      <c r="P841" s="87"/>
      <c r="Q841" s="87"/>
      <c r="R841" s="87"/>
      <c r="S841" s="87"/>
      <c r="T841" s="88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T841" s="20" t="s">
        <v>224</v>
      </c>
      <c r="AU841" s="20" t="s">
        <v>84</v>
      </c>
    </row>
    <row r="842" s="12" customFormat="1" ht="22.8" customHeight="1">
      <c r="A842" s="12"/>
      <c r="B842" s="189"/>
      <c r="C842" s="190"/>
      <c r="D842" s="191" t="s">
        <v>73</v>
      </c>
      <c r="E842" s="203" t="s">
        <v>1136</v>
      </c>
      <c r="F842" s="203" t="s">
        <v>1137</v>
      </c>
      <c r="G842" s="190"/>
      <c r="H842" s="190"/>
      <c r="I842" s="193"/>
      <c r="J842" s="204">
        <f>BK842</f>
        <v>0</v>
      </c>
      <c r="K842" s="190"/>
      <c r="L842" s="195"/>
      <c r="M842" s="196"/>
      <c r="N842" s="197"/>
      <c r="O842" s="197"/>
      <c r="P842" s="198">
        <f>SUM(P843:P860)</f>
        <v>0</v>
      </c>
      <c r="Q842" s="197"/>
      <c r="R842" s="198">
        <f>SUM(R843:R860)</f>
        <v>0.19132719999999998</v>
      </c>
      <c r="S842" s="197"/>
      <c r="T842" s="199">
        <f>SUM(T843:T860)</f>
        <v>0.23070000000000002</v>
      </c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R842" s="200" t="s">
        <v>84</v>
      </c>
      <c r="AT842" s="201" t="s">
        <v>73</v>
      </c>
      <c r="AU842" s="201" t="s">
        <v>82</v>
      </c>
      <c r="AY842" s="200" t="s">
        <v>216</v>
      </c>
      <c r="BK842" s="202">
        <f>SUM(BK843:BK860)</f>
        <v>0</v>
      </c>
    </row>
    <row r="843" s="2" customFormat="1" ht="49.05" customHeight="1">
      <c r="A843" s="41"/>
      <c r="B843" s="42"/>
      <c r="C843" s="205" t="s">
        <v>1138</v>
      </c>
      <c r="D843" s="205" t="s">
        <v>218</v>
      </c>
      <c r="E843" s="206" t="s">
        <v>1139</v>
      </c>
      <c r="F843" s="207" t="s">
        <v>1140</v>
      </c>
      <c r="G843" s="208" t="s">
        <v>87</v>
      </c>
      <c r="H843" s="209">
        <v>38.450000000000003</v>
      </c>
      <c r="I843" s="210"/>
      <c r="J843" s="211">
        <f>ROUND(I843*H843,2)</f>
        <v>0</v>
      </c>
      <c r="K843" s="207" t="s">
        <v>221</v>
      </c>
      <c r="L843" s="47"/>
      <c r="M843" s="212" t="s">
        <v>19</v>
      </c>
      <c r="N843" s="213" t="s">
        <v>45</v>
      </c>
      <c r="O843" s="87"/>
      <c r="P843" s="214">
        <f>O843*H843</f>
        <v>0</v>
      </c>
      <c r="Q843" s="214">
        <v>0</v>
      </c>
      <c r="R843" s="214">
        <f>Q843*H843</f>
        <v>0</v>
      </c>
      <c r="S843" s="214">
        <v>0.0060000000000000001</v>
      </c>
      <c r="T843" s="215">
        <f>S843*H843</f>
        <v>0.23070000000000002</v>
      </c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R843" s="216" t="s">
        <v>235</v>
      </c>
      <c r="AT843" s="216" t="s">
        <v>218</v>
      </c>
      <c r="AU843" s="216" t="s">
        <v>84</v>
      </c>
      <c r="AY843" s="20" t="s">
        <v>216</v>
      </c>
      <c r="BE843" s="217">
        <f>IF(N843="základní",J843,0)</f>
        <v>0</v>
      </c>
      <c r="BF843" s="217">
        <f>IF(N843="snížená",J843,0)</f>
        <v>0</v>
      </c>
      <c r="BG843" s="217">
        <f>IF(N843="zákl. přenesená",J843,0)</f>
        <v>0</v>
      </c>
      <c r="BH843" s="217">
        <f>IF(N843="sníž. přenesená",J843,0)</f>
        <v>0</v>
      </c>
      <c r="BI843" s="217">
        <f>IF(N843="nulová",J843,0)</f>
        <v>0</v>
      </c>
      <c r="BJ843" s="20" t="s">
        <v>82</v>
      </c>
      <c r="BK843" s="217">
        <f>ROUND(I843*H843,2)</f>
        <v>0</v>
      </c>
      <c r="BL843" s="20" t="s">
        <v>235</v>
      </c>
      <c r="BM843" s="216" t="s">
        <v>1141</v>
      </c>
    </row>
    <row r="844" s="2" customFormat="1">
      <c r="A844" s="41"/>
      <c r="B844" s="42"/>
      <c r="C844" s="43"/>
      <c r="D844" s="218" t="s">
        <v>224</v>
      </c>
      <c r="E844" s="43"/>
      <c r="F844" s="219" t="s">
        <v>1142</v>
      </c>
      <c r="G844" s="43"/>
      <c r="H844" s="43"/>
      <c r="I844" s="220"/>
      <c r="J844" s="43"/>
      <c r="K844" s="43"/>
      <c r="L844" s="47"/>
      <c r="M844" s="221"/>
      <c r="N844" s="222"/>
      <c r="O844" s="87"/>
      <c r="P844" s="87"/>
      <c r="Q844" s="87"/>
      <c r="R844" s="87"/>
      <c r="S844" s="87"/>
      <c r="T844" s="88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T844" s="20" t="s">
        <v>224</v>
      </c>
      <c r="AU844" s="20" t="s">
        <v>84</v>
      </c>
    </row>
    <row r="845" s="13" customFormat="1">
      <c r="A845" s="13"/>
      <c r="B845" s="223"/>
      <c r="C845" s="224"/>
      <c r="D845" s="225" t="s">
        <v>226</v>
      </c>
      <c r="E845" s="226" t="s">
        <v>19</v>
      </c>
      <c r="F845" s="227" t="s">
        <v>133</v>
      </c>
      <c r="G845" s="224"/>
      <c r="H845" s="228">
        <v>38.450000000000003</v>
      </c>
      <c r="I845" s="229"/>
      <c r="J845" s="224"/>
      <c r="K845" s="224"/>
      <c r="L845" s="230"/>
      <c r="M845" s="231"/>
      <c r="N845" s="232"/>
      <c r="O845" s="232"/>
      <c r="P845" s="232"/>
      <c r="Q845" s="232"/>
      <c r="R845" s="232"/>
      <c r="S845" s="232"/>
      <c r="T845" s="23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34" t="s">
        <v>226</v>
      </c>
      <c r="AU845" s="234" t="s">
        <v>84</v>
      </c>
      <c r="AV845" s="13" t="s">
        <v>84</v>
      </c>
      <c r="AW845" s="13" t="s">
        <v>35</v>
      </c>
      <c r="AX845" s="13" t="s">
        <v>82</v>
      </c>
      <c r="AY845" s="234" t="s">
        <v>216</v>
      </c>
    </row>
    <row r="846" s="2" customFormat="1" ht="24.15" customHeight="1">
      <c r="A846" s="41"/>
      <c r="B846" s="42"/>
      <c r="C846" s="205" t="s">
        <v>1143</v>
      </c>
      <c r="D846" s="205" t="s">
        <v>218</v>
      </c>
      <c r="E846" s="206" t="s">
        <v>1144</v>
      </c>
      <c r="F846" s="207" t="s">
        <v>1145</v>
      </c>
      <c r="G846" s="208" t="s">
        <v>87</v>
      </c>
      <c r="H846" s="209">
        <v>38.450000000000003</v>
      </c>
      <c r="I846" s="210"/>
      <c r="J846" s="211">
        <f>ROUND(I846*H846,2)</f>
        <v>0</v>
      </c>
      <c r="K846" s="207" t="s">
        <v>221</v>
      </c>
      <c r="L846" s="47"/>
      <c r="M846" s="212" t="s">
        <v>19</v>
      </c>
      <c r="N846" s="213" t="s">
        <v>45</v>
      </c>
      <c r="O846" s="87"/>
      <c r="P846" s="214">
        <f>O846*H846</f>
        <v>0</v>
      </c>
      <c r="Q846" s="214">
        <v>0</v>
      </c>
      <c r="R846" s="214">
        <f>Q846*H846</f>
        <v>0</v>
      </c>
      <c r="S846" s="214">
        <v>0</v>
      </c>
      <c r="T846" s="215">
        <f>S846*H846</f>
        <v>0</v>
      </c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R846" s="216" t="s">
        <v>235</v>
      </c>
      <c r="AT846" s="216" t="s">
        <v>218</v>
      </c>
      <c r="AU846" s="216" t="s">
        <v>84</v>
      </c>
      <c r="AY846" s="20" t="s">
        <v>216</v>
      </c>
      <c r="BE846" s="217">
        <f>IF(N846="základní",J846,0)</f>
        <v>0</v>
      </c>
      <c r="BF846" s="217">
        <f>IF(N846="snížená",J846,0)</f>
        <v>0</v>
      </c>
      <c r="BG846" s="217">
        <f>IF(N846="zákl. přenesená",J846,0)</f>
        <v>0</v>
      </c>
      <c r="BH846" s="217">
        <f>IF(N846="sníž. přenesená",J846,0)</f>
        <v>0</v>
      </c>
      <c r="BI846" s="217">
        <f>IF(N846="nulová",J846,0)</f>
        <v>0</v>
      </c>
      <c r="BJ846" s="20" t="s">
        <v>82</v>
      </c>
      <c r="BK846" s="217">
        <f>ROUND(I846*H846,2)</f>
        <v>0</v>
      </c>
      <c r="BL846" s="20" t="s">
        <v>235</v>
      </c>
      <c r="BM846" s="216" t="s">
        <v>1146</v>
      </c>
    </row>
    <row r="847" s="2" customFormat="1">
      <c r="A847" s="41"/>
      <c r="B847" s="42"/>
      <c r="C847" s="43"/>
      <c r="D847" s="218" t="s">
        <v>224</v>
      </c>
      <c r="E847" s="43"/>
      <c r="F847" s="219" t="s">
        <v>1147</v>
      </c>
      <c r="G847" s="43"/>
      <c r="H847" s="43"/>
      <c r="I847" s="220"/>
      <c r="J847" s="43"/>
      <c r="K847" s="43"/>
      <c r="L847" s="47"/>
      <c r="M847" s="221"/>
      <c r="N847" s="222"/>
      <c r="O847" s="87"/>
      <c r="P847" s="87"/>
      <c r="Q847" s="87"/>
      <c r="R847" s="87"/>
      <c r="S847" s="87"/>
      <c r="T847" s="88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T847" s="20" t="s">
        <v>224</v>
      </c>
      <c r="AU847" s="20" t="s">
        <v>84</v>
      </c>
    </row>
    <row r="848" s="13" customFormat="1">
      <c r="A848" s="13"/>
      <c r="B848" s="223"/>
      <c r="C848" s="224"/>
      <c r="D848" s="225" t="s">
        <v>226</v>
      </c>
      <c r="E848" s="226" t="s">
        <v>19</v>
      </c>
      <c r="F848" s="227" t="s">
        <v>133</v>
      </c>
      <c r="G848" s="224"/>
      <c r="H848" s="228">
        <v>38.450000000000003</v>
      </c>
      <c r="I848" s="229"/>
      <c r="J848" s="224"/>
      <c r="K848" s="224"/>
      <c r="L848" s="230"/>
      <c r="M848" s="231"/>
      <c r="N848" s="232"/>
      <c r="O848" s="232"/>
      <c r="P848" s="232"/>
      <c r="Q848" s="232"/>
      <c r="R848" s="232"/>
      <c r="S848" s="232"/>
      <c r="T848" s="23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34" t="s">
        <v>226</v>
      </c>
      <c r="AU848" s="234" t="s">
        <v>84</v>
      </c>
      <c r="AV848" s="13" t="s">
        <v>84</v>
      </c>
      <c r="AW848" s="13" t="s">
        <v>35</v>
      </c>
      <c r="AX848" s="13" t="s">
        <v>82</v>
      </c>
      <c r="AY848" s="234" t="s">
        <v>216</v>
      </c>
    </row>
    <row r="849" s="2" customFormat="1" ht="33" customHeight="1">
      <c r="A849" s="41"/>
      <c r="B849" s="42"/>
      <c r="C849" s="246" t="s">
        <v>1148</v>
      </c>
      <c r="D849" s="246" t="s">
        <v>278</v>
      </c>
      <c r="E849" s="247" t="s">
        <v>1149</v>
      </c>
      <c r="F849" s="248" t="s">
        <v>1150</v>
      </c>
      <c r="G849" s="249" t="s">
        <v>87</v>
      </c>
      <c r="H849" s="250">
        <v>39.219000000000001</v>
      </c>
      <c r="I849" s="251"/>
      <c r="J849" s="252">
        <f>ROUND(I849*H849,2)</f>
        <v>0</v>
      </c>
      <c r="K849" s="248" t="s">
        <v>221</v>
      </c>
      <c r="L849" s="253"/>
      <c r="M849" s="254" t="s">
        <v>19</v>
      </c>
      <c r="N849" s="255" t="s">
        <v>45</v>
      </c>
      <c r="O849" s="87"/>
      <c r="P849" s="214">
        <f>O849*H849</f>
        <v>0</v>
      </c>
      <c r="Q849" s="214">
        <v>0.0023999999999999998</v>
      </c>
      <c r="R849" s="214">
        <f>Q849*H849</f>
        <v>0.09412559999999999</v>
      </c>
      <c r="S849" s="214">
        <v>0</v>
      </c>
      <c r="T849" s="215">
        <f>S849*H849</f>
        <v>0</v>
      </c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R849" s="216" t="s">
        <v>392</v>
      </c>
      <c r="AT849" s="216" t="s">
        <v>278</v>
      </c>
      <c r="AU849" s="216" t="s">
        <v>84</v>
      </c>
      <c r="AY849" s="20" t="s">
        <v>216</v>
      </c>
      <c r="BE849" s="217">
        <f>IF(N849="základní",J849,0)</f>
        <v>0</v>
      </c>
      <c r="BF849" s="217">
        <f>IF(N849="snížená",J849,0)</f>
        <v>0</v>
      </c>
      <c r="BG849" s="217">
        <f>IF(N849="zákl. přenesená",J849,0)</f>
        <v>0</v>
      </c>
      <c r="BH849" s="217">
        <f>IF(N849="sníž. přenesená",J849,0)</f>
        <v>0</v>
      </c>
      <c r="BI849" s="217">
        <f>IF(N849="nulová",J849,0)</f>
        <v>0</v>
      </c>
      <c r="BJ849" s="20" t="s">
        <v>82</v>
      </c>
      <c r="BK849" s="217">
        <f>ROUND(I849*H849,2)</f>
        <v>0</v>
      </c>
      <c r="BL849" s="20" t="s">
        <v>235</v>
      </c>
      <c r="BM849" s="216" t="s">
        <v>1151</v>
      </c>
    </row>
    <row r="850" s="13" customFormat="1">
      <c r="A850" s="13"/>
      <c r="B850" s="223"/>
      <c r="C850" s="224"/>
      <c r="D850" s="225" t="s">
        <v>226</v>
      </c>
      <c r="E850" s="224"/>
      <c r="F850" s="227" t="s">
        <v>1152</v>
      </c>
      <c r="G850" s="224"/>
      <c r="H850" s="228">
        <v>39.219000000000001</v>
      </c>
      <c r="I850" s="229"/>
      <c r="J850" s="224"/>
      <c r="K850" s="224"/>
      <c r="L850" s="230"/>
      <c r="M850" s="231"/>
      <c r="N850" s="232"/>
      <c r="O850" s="232"/>
      <c r="P850" s="232"/>
      <c r="Q850" s="232"/>
      <c r="R850" s="232"/>
      <c r="S850" s="232"/>
      <c r="T850" s="23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4" t="s">
        <v>226</v>
      </c>
      <c r="AU850" s="234" t="s">
        <v>84</v>
      </c>
      <c r="AV850" s="13" t="s">
        <v>84</v>
      </c>
      <c r="AW850" s="13" t="s">
        <v>4</v>
      </c>
      <c r="AX850" s="13" t="s">
        <v>82</v>
      </c>
      <c r="AY850" s="234" t="s">
        <v>216</v>
      </c>
    </row>
    <row r="851" s="2" customFormat="1" ht="24.15" customHeight="1">
      <c r="A851" s="41"/>
      <c r="B851" s="42"/>
      <c r="C851" s="205" t="s">
        <v>1153</v>
      </c>
      <c r="D851" s="205" t="s">
        <v>218</v>
      </c>
      <c r="E851" s="206" t="s">
        <v>1144</v>
      </c>
      <c r="F851" s="207" t="s">
        <v>1145</v>
      </c>
      <c r="G851" s="208" t="s">
        <v>87</v>
      </c>
      <c r="H851" s="209">
        <v>38.450000000000003</v>
      </c>
      <c r="I851" s="210"/>
      <c r="J851" s="211">
        <f>ROUND(I851*H851,2)</f>
        <v>0</v>
      </c>
      <c r="K851" s="207" t="s">
        <v>221</v>
      </c>
      <c r="L851" s="47"/>
      <c r="M851" s="212" t="s">
        <v>19</v>
      </c>
      <c r="N851" s="213" t="s">
        <v>45</v>
      </c>
      <c r="O851" s="87"/>
      <c r="P851" s="214">
        <f>O851*H851</f>
        <v>0</v>
      </c>
      <c r="Q851" s="214">
        <v>0</v>
      </c>
      <c r="R851" s="214">
        <f>Q851*H851</f>
        <v>0</v>
      </c>
      <c r="S851" s="214">
        <v>0</v>
      </c>
      <c r="T851" s="215">
        <f>S851*H851</f>
        <v>0</v>
      </c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R851" s="216" t="s">
        <v>235</v>
      </c>
      <c r="AT851" s="216" t="s">
        <v>218</v>
      </c>
      <c r="AU851" s="216" t="s">
        <v>84</v>
      </c>
      <c r="AY851" s="20" t="s">
        <v>216</v>
      </c>
      <c r="BE851" s="217">
        <f>IF(N851="základní",J851,0)</f>
        <v>0</v>
      </c>
      <c r="BF851" s="217">
        <f>IF(N851="snížená",J851,0)</f>
        <v>0</v>
      </c>
      <c r="BG851" s="217">
        <f>IF(N851="zákl. přenesená",J851,0)</f>
        <v>0</v>
      </c>
      <c r="BH851" s="217">
        <f>IF(N851="sníž. přenesená",J851,0)</f>
        <v>0</v>
      </c>
      <c r="BI851" s="217">
        <f>IF(N851="nulová",J851,0)</f>
        <v>0</v>
      </c>
      <c r="BJ851" s="20" t="s">
        <v>82</v>
      </c>
      <c r="BK851" s="217">
        <f>ROUND(I851*H851,2)</f>
        <v>0</v>
      </c>
      <c r="BL851" s="20" t="s">
        <v>235</v>
      </c>
      <c r="BM851" s="216" t="s">
        <v>1154</v>
      </c>
    </row>
    <row r="852" s="2" customFormat="1">
      <c r="A852" s="41"/>
      <c r="B852" s="42"/>
      <c r="C852" s="43"/>
      <c r="D852" s="218" t="s">
        <v>224</v>
      </c>
      <c r="E852" s="43"/>
      <c r="F852" s="219" t="s">
        <v>1147</v>
      </c>
      <c r="G852" s="43"/>
      <c r="H852" s="43"/>
      <c r="I852" s="220"/>
      <c r="J852" s="43"/>
      <c r="K852" s="43"/>
      <c r="L852" s="47"/>
      <c r="M852" s="221"/>
      <c r="N852" s="222"/>
      <c r="O852" s="87"/>
      <c r="P852" s="87"/>
      <c r="Q852" s="87"/>
      <c r="R852" s="87"/>
      <c r="S852" s="87"/>
      <c r="T852" s="88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T852" s="20" t="s">
        <v>224</v>
      </c>
      <c r="AU852" s="20" t="s">
        <v>84</v>
      </c>
    </row>
    <row r="853" s="13" customFormat="1">
      <c r="A853" s="13"/>
      <c r="B853" s="223"/>
      <c r="C853" s="224"/>
      <c r="D853" s="225" t="s">
        <v>226</v>
      </c>
      <c r="E853" s="226" t="s">
        <v>19</v>
      </c>
      <c r="F853" s="227" t="s">
        <v>133</v>
      </c>
      <c r="G853" s="224"/>
      <c r="H853" s="228">
        <v>38.450000000000003</v>
      </c>
      <c r="I853" s="229"/>
      <c r="J853" s="224"/>
      <c r="K853" s="224"/>
      <c r="L853" s="230"/>
      <c r="M853" s="231"/>
      <c r="N853" s="232"/>
      <c r="O853" s="232"/>
      <c r="P853" s="232"/>
      <c r="Q853" s="232"/>
      <c r="R853" s="232"/>
      <c r="S853" s="232"/>
      <c r="T853" s="23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34" t="s">
        <v>226</v>
      </c>
      <c r="AU853" s="234" t="s">
        <v>84</v>
      </c>
      <c r="AV853" s="13" t="s">
        <v>84</v>
      </c>
      <c r="AW853" s="13" t="s">
        <v>35</v>
      </c>
      <c r="AX853" s="13" t="s">
        <v>82</v>
      </c>
      <c r="AY853" s="234" t="s">
        <v>216</v>
      </c>
    </row>
    <row r="854" s="2" customFormat="1" ht="33" customHeight="1">
      <c r="A854" s="41"/>
      <c r="B854" s="42"/>
      <c r="C854" s="246" t="s">
        <v>1155</v>
      </c>
      <c r="D854" s="246" t="s">
        <v>278</v>
      </c>
      <c r="E854" s="247" t="s">
        <v>1149</v>
      </c>
      <c r="F854" s="248" t="s">
        <v>1150</v>
      </c>
      <c r="G854" s="249" t="s">
        <v>87</v>
      </c>
      <c r="H854" s="250">
        <v>39.219000000000001</v>
      </c>
      <c r="I854" s="251"/>
      <c r="J854" s="252">
        <f>ROUND(I854*H854,2)</f>
        <v>0</v>
      </c>
      <c r="K854" s="248" t="s">
        <v>221</v>
      </c>
      <c r="L854" s="253"/>
      <c r="M854" s="254" t="s">
        <v>19</v>
      </c>
      <c r="N854" s="255" t="s">
        <v>45</v>
      </c>
      <c r="O854" s="87"/>
      <c r="P854" s="214">
        <f>O854*H854</f>
        <v>0</v>
      </c>
      <c r="Q854" s="214">
        <v>0.0023999999999999998</v>
      </c>
      <c r="R854" s="214">
        <f>Q854*H854</f>
        <v>0.09412559999999999</v>
      </c>
      <c r="S854" s="214">
        <v>0</v>
      </c>
      <c r="T854" s="215">
        <f>S854*H854</f>
        <v>0</v>
      </c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R854" s="216" t="s">
        <v>392</v>
      </c>
      <c r="AT854" s="216" t="s">
        <v>278</v>
      </c>
      <c r="AU854" s="216" t="s">
        <v>84</v>
      </c>
      <c r="AY854" s="20" t="s">
        <v>216</v>
      </c>
      <c r="BE854" s="217">
        <f>IF(N854="základní",J854,0)</f>
        <v>0</v>
      </c>
      <c r="BF854" s="217">
        <f>IF(N854="snížená",J854,0)</f>
        <v>0</v>
      </c>
      <c r="BG854" s="217">
        <f>IF(N854="zákl. přenesená",J854,0)</f>
        <v>0</v>
      </c>
      <c r="BH854" s="217">
        <f>IF(N854="sníž. přenesená",J854,0)</f>
        <v>0</v>
      </c>
      <c r="BI854" s="217">
        <f>IF(N854="nulová",J854,0)</f>
        <v>0</v>
      </c>
      <c r="BJ854" s="20" t="s">
        <v>82</v>
      </c>
      <c r="BK854" s="217">
        <f>ROUND(I854*H854,2)</f>
        <v>0</v>
      </c>
      <c r="BL854" s="20" t="s">
        <v>235</v>
      </c>
      <c r="BM854" s="216" t="s">
        <v>1156</v>
      </c>
    </row>
    <row r="855" s="13" customFormat="1">
      <c r="A855" s="13"/>
      <c r="B855" s="223"/>
      <c r="C855" s="224"/>
      <c r="D855" s="225" t="s">
        <v>226</v>
      </c>
      <c r="E855" s="224"/>
      <c r="F855" s="227" t="s">
        <v>1152</v>
      </c>
      <c r="G855" s="224"/>
      <c r="H855" s="228">
        <v>39.219000000000001</v>
      </c>
      <c r="I855" s="229"/>
      <c r="J855" s="224"/>
      <c r="K855" s="224"/>
      <c r="L855" s="230"/>
      <c r="M855" s="231"/>
      <c r="N855" s="232"/>
      <c r="O855" s="232"/>
      <c r="P855" s="232"/>
      <c r="Q855" s="232"/>
      <c r="R855" s="232"/>
      <c r="S855" s="232"/>
      <c r="T855" s="23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34" t="s">
        <v>226</v>
      </c>
      <c r="AU855" s="234" t="s">
        <v>84</v>
      </c>
      <c r="AV855" s="13" t="s">
        <v>84</v>
      </c>
      <c r="AW855" s="13" t="s">
        <v>4</v>
      </c>
      <c r="AX855" s="13" t="s">
        <v>82</v>
      </c>
      <c r="AY855" s="234" t="s">
        <v>216</v>
      </c>
    </row>
    <row r="856" s="2" customFormat="1" ht="24.15" customHeight="1">
      <c r="A856" s="41"/>
      <c r="B856" s="42"/>
      <c r="C856" s="205" t="s">
        <v>1157</v>
      </c>
      <c r="D856" s="205" t="s">
        <v>218</v>
      </c>
      <c r="E856" s="206" t="s">
        <v>1158</v>
      </c>
      <c r="F856" s="207" t="s">
        <v>1159</v>
      </c>
      <c r="G856" s="208" t="s">
        <v>87</v>
      </c>
      <c r="H856" s="209">
        <v>38.450000000000003</v>
      </c>
      <c r="I856" s="210"/>
      <c r="J856" s="211">
        <f>ROUND(I856*H856,2)</f>
        <v>0</v>
      </c>
      <c r="K856" s="207" t="s">
        <v>221</v>
      </c>
      <c r="L856" s="47"/>
      <c r="M856" s="212" t="s">
        <v>19</v>
      </c>
      <c r="N856" s="213" t="s">
        <v>45</v>
      </c>
      <c r="O856" s="87"/>
      <c r="P856" s="214">
        <f>O856*H856</f>
        <v>0</v>
      </c>
      <c r="Q856" s="214">
        <v>8.0000000000000007E-05</v>
      </c>
      <c r="R856" s="214">
        <f>Q856*H856</f>
        <v>0.0030760000000000006</v>
      </c>
      <c r="S856" s="214">
        <v>0</v>
      </c>
      <c r="T856" s="215">
        <f>S856*H856</f>
        <v>0</v>
      </c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R856" s="216" t="s">
        <v>235</v>
      </c>
      <c r="AT856" s="216" t="s">
        <v>218</v>
      </c>
      <c r="AU856" s="216" t="s">
        <v>84</v>
      </c>
      <c r="AY856" s="20" t="s">
        <v>216</v>
      </c>
      <c r="BE856" s="217">
        <f>IF(N856="základní",J856,0)</f>
        <v>0</v>
      </c>
      <c r="BF856" s="217">
        <f>IF(N856="snížená",J856,0)</f>
        <v>0</v>
      </c>
      <c r="BG856" s="217">
        <f>IF(N856="zákl. přenesená",J856,0)</f>
        <v>0</v>
      </c>
      <c r="BH856" s="217">
        <f>IF(N856="sníž. přenesená",J856,0)</f>
        <v>0</v>
      </c>
      <c r="BI856" s="217">
        <f>IF(N856="nulová",J856,0)</f>
        <v>0</v>
      </c>
      <c r="BJ856" s="20" t="s">
        <v>82</v>
      </c>
      <c r="BK856" s="217">
        <f>ROUND(I856*H856,2)</f>
        <v>0</v>
      </c>
      <c r="BL856" s="20" t="s">
        <v>235</v>
      </c>
      <c r="BM856" s="216" t="s">
        <v>1160</v>
      </c>
    </row>
    <row r="857" s="2" customFormat="1">
      <c r="A857" s="41"/>
      <c r="B857" s="42"/>
      <c r="C857" s="43"/>
      <c r="D857" s="218" t="s">
        <v>224</v>
      </c>
      <c r="E857" s="43"/>
      <c r="F857" s="219" t="s">
        <v>1161</v>
      </c>
      <c r="G857" s="43"/>
      <c r="H857" s="43"/>
      <c r="I857" s="220"/>
      <c r="J857" s="43"/>
      <c r="K857" s="43"/>
      <c r="L857" s="47"/>
      <c r="M857" s="221"/>
      <c r="N857" s="222"/>
      <c r="O857" s="87"/>
      <c r="P857" s="87"/>
      <c r="Q857" s="87"/>
      <c r="R857" s="87"/>
      <c r="S857" s="87"/>
      <c r="T857" s="88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T857" s="20" t="s">
        <v>224</v>
      </c>
      <c r="AU857" s="20" t="s">
        <v>84</v>
      </c>
    </row>
    <row r="858" s="13" customFormat="1">
      <c r="A858" s="13"/>
      <c r="B858" s="223"/>
      <c r="C858" s="224"/>
      <c r="D858" s="225" t="s">
        <v>226</v>
      </c>
      <c r="E858" s="226" t="s">
        <v>19</v>
      </c>
      <c r="F858" s="227" t="s">
        <v>133</v>
      </c>
      <c r="G858" s="224"/>
      <c r="H858" s="228">
        <v>38.450000000000003</v>
      </c>
      <c r="I858" s="229"/>
      <c r="J858" s="224"/>
      <c r="K858" s="224"/>
      <c r="L858" s="230"/>
      <c r="M858" s="231"/>
      <c r="N858" s="232"/>
      <c r="O858" s="232"/>
      <c r="P858" s="232"/>
      <c r="Q858" s="232"/>
      <c r="R858" s="232"/>
      <c r="S858" s="232"/>
      <c r="T858" s="23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34" t="s">
        <v>226</v>
      </c>
      <c r="AU858" s="234" t="s">
        <v>84</v>
      </c>
      <c r="AV858" s="13" t="s">
        <v>84</v>
      </c>
      <c r="AW858" s="13" t="s">
        <v>35</v>
      </c>
      <c r="AX858" s="13" t="s">
        <v>82</v>
      </c>
      <c r="AY858" s="234" t="s">
        <v>216</v>
      </c>
    </row>
    <row r="859" s="2" customFormat="1" ht="55.5" customHeight="1">
      <c r="A859" s="41"/>
      <c r="B859" s="42"/>
      <c r="C859" s="205" t="s">
        <v>1162</v>
      </c>
      <c r="D859" s="205" t="s">
        <v>218</v>
      </c>
      <c r="E859" s="206" t="s">
        <v>1163</v>
      </c>
      <c r="F859" s="207" t="s">
        <v>1164</v>
      </c>
      <c r="G859" s="208" t="s">
        <v>246</v>
      </c>
      <c r="H859" s="209">
        <v>0.191</v>
      </c>
      <c r="I859" s="210"/>
      <c r="J859" s="211">
        <f>ROUND(I859*H859,2)</f>
        <v>0</v>
      </c>
      <c r="K859" s="207" t="s">
        <v>221</v>
      </c>
      <c r="L859" s="47"/>
      <c r="M859" s="212" t="s">
        <v>19</v>
      </c>
      <c r="N859" s="213" t="s">
        <v>45</v>
      </c>
      <c r="O859" s="87"/>
      <c r="P859" s="214">
        <f>O859*H859</f>
        <v>0</v>
      </c>
      <c r="Q859" s="214">
        <v>0</v>
      </c>
      <c r="R859" s="214">
        <f>Q859*H859</f>
        <v>0</v>
      </c>
      <c r="S859" s="214">
        <v>0</v>
      </c>
      <c r="T859" s="215">
        <f>S859*H859</f>
        <v>0</v>
      </c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R859" s="216" t="s">
        <v>235</v>
      </c>
      <c r="AT859" s="216" t="s">
        <v>218</v>
      </c>
      <c r="AU859" s="216" t="s">
        <v>84</v>
      </c>
      <c r="AY859" s="20" t="s">
        <v>216</v>
      </c>
      <c r="BE859" s="217">
        <f>IF(N859="základní",J859,0)</f>
        <v>0</v>
      </c>
      <c r="BF859" s="217">
        <f>IF(N859="snížená",J859,0)</f>
        <v>0</v>
      </c>
      <c r="BG859" s="217">
        <f>IF(N859="zákl. přenesená",J859,0)</f>
        <v>0</v>
      </c>
      <c r="BH859" s="217">
        <f>IF(N859="sníž. přenesená",J859,0)</f>
        <v>0</v>
      </c>
      <c r="BI859" s="217">
        <f>IF(N859="nulová",J859,0)</f>
        <v>0</v>
      </c>
      <c r="BJ859" s="20" t="s">
        <v>82</v>
      </c>
      <c r="BK859" s="217">
        <f>ROUND(I859*H859,2)</f>
        <v>0</v>
      </c>
      <c r="BL859" s="20" t="s">
        <v>235</v>
      </c>
      <c r="BM859" s="216" t="s">
        <v>1165</v>
      </c>
    </row>
    <row r="860" s="2" customFormat="1">
      <c r="A860" s="41"/>
      <c r="B860" s="42"/>
      <c r="C860" s="43"/>
      <c r="D860" s="218" t="s">
        <v>224</v>
      </c>
      <c r="E860" s="43"/>
      <c r="F860" s="219" t="s">
        <v>1166</v>
      </c>
      <c r="G860" s="43"/>
      <c r="H860" s="43"/>
      <c r="I860" s="220"/>
      <c r="J860" s="43"/>
      <c r="K860" s="43"/>
      <c r="L860" s="47"/>
      <c r="M860" s="221"/>
      <c r="N860" s="222"/>
      <c r="O860" s="87"/>
      <c r="P860" s="87"/>
      <c r="Q860" s="87"/>
      <c r="R860" s="87"/>
      <c r="S860" s="87"/>
      <c r="T860" s="88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T860" s="20" t="s">
        <v>224</v>
      </c>
      <c r="AU860" s="20" t="s">
        <v>84</v>
      </c>
    </row>
    <row r="861" s="12" customFormat="1" ht="22.8" customHeight="1">
      <c r="A861" s="12"/>
      <c r="B861" s="189"/>
      <c r="C861" s="190"/>
      <c r="D861" s="191" t="s">
        <v>73</v>
      </c>
      <c r="E861" s="203" t="s">
        <v>1167</v>
      </c>
      <c r="F861" s="203" t="s">
        <v>1168</v>
      </c>
      <c r="G861" s="190"/>
      <c r="H861" s="190"/>
      <c r="I861" s="193"/>
      <c r="J861" s="204">
        <f>BK861</f>
        <v>0</v>
      </c>
      <c r="K861" s="190"/>
      <c r="L861" s="195"/>
      <c r="M861" s="196"/>
      <c r="N861" s="197"/>
      <c r="O861" s="197"/>
      <c r="P861" s="198">
        <f>SUM(P862:P866)</f>
        <v>0</v>
      </c>
      <c r="Q861" s="197"/>
      <c r="R861" s="198">
        <f>SUM(R862:R866)</f>
        <v>0.010800000000000001</v>
      </c>
      <c r="S861" s="197"/>
      <c r="T861" s="199">
        <f>SUM(T862:T866)</f>
        <v>0</v>
      </c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R861" s="200" t="s">
        <v>84</v>
      </c>
      <c r="AT861" s="201" t="s">
        <v>73</v>
      </c>
      <c r="AU861" s="201" t="s">
        <v>82</v>
      </c>
      <c r="AY861" s="200" t="s">
        <v>216</v>
      </c>
      <c r="BK861" s="202">
        <f>SUM(BK862:BK866)</f>
        <v>0</v>
      </c>
    </row>
    <row r="862" s="2" customFormat="1" ht="37.8" customHeight="1">
      <c r="A862" s="41"/>
      <c r="B862" s="42"/>
      <c r="C862" s="205" t="s">
        <v>1169</v>
      </c>
      <c r="D862" s="205" t="s">
        <v>218</v>
      </c>
      <c r="E862" s="206" t="s">
        <v>1170</v>
      </c>
      <c r="F862" s="207" t="s">
        <v>1171</v>
      </c>
      <c r="G862" s="208" t="s">
        <v>281</v>
      </c>
      <c r="H862" s="209">
        <v>3</v>
      </c>
      <c r="I862" s="210"/>
      <c r="J862" s="211">
        <f>ROUND(I862*H862,2)</f>
        <v>0</v>
      </c>
      <c r="K862" s="207" t="s">
        <v>221</v>
      </c>
      <c r="L862" s="47"/>
      <c r="M862" s="212" t="s">
        <v>19</v>
      </c>
      <c r="N862" s="213" t="s">
        <v>45</v>
      </c>
      <c r="O862" s="87"/>
      <c r="P862" s="214">
        <f>O862*H862</f>
        <v>0</v>
      </c>
      <c r="Q862" s="214">
        <v>0.0035999999999999999</v>
      </c>
      <c r="R862" s="214">
        <f>Q862*H862</f>
        <v>0.010800000000000001</v>
      </c>
      <c r="S862" s="214">
        <v>0</v>
      </c>
      <c r="T862" s="215">
        <f>S862*H862</f>
        <v>0</v>
      </c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R862" s="216" t="s">
        <v>235</v>
      </c>
      <c r="AT862" s="216" t="s">
        <v>218</v>
      </c>
      <c r="AU862" s="216" t="s">
        <v>84</v>
      </c>
      <c r="AY862" s="20" t="s">
        <v>216</v>
      </c>
      <c r="BE862" s="217">
        <f>IF(N862="základní",J862,0)</f>
        <v>0</v>
      </c>
      <c r="BF862" s="217">
        <f>IF(N862="snížená",J862,0)</f>
        <v>0</v>
      </c>
      <c r="BG862" s="217">
        <f>IF(N862="zákl. přenesená",J862,0)</f>
        <v>0</v>
      </c>
      <c r="BH862" s="217">
        <f>IF(N862="sníž. přenesená",J862,0)</f>
        <v>0</v>
      </c>
      <c r="BI862" s="217">
        <f>IF(N862="nulová",J862,0)</f>
        <v>0</v>
      </c>
      <c r="BJ862" s="20" t="s">
        <v>82</v>
      </c>
      <c r="BK862" s="217">
        <f>ROUND(I862*H862,2)</f>
        <v>0</v>
      </c>
      <c r="BL862" s="20" t="s">
        <v>235</v>
      </c>
      <c r="BM862" s="216" t="s">
        <v>1172</v>
      </c>
    </row>
    <row r="863" s="2" customFormat="1">
      <c r="A863" s="41"/>
      <c r="B863" s="42"/>
      <c r="C863" s="43"/>
      <c r="D863" s="218" t="s">
        <v>224</v>
      </c>
      <c r="E863" s="43"/>
      <c r="F863" s="219" t="s">
        <v>1173</v>
      </c>
      <c r="G863" s="43"/>
      <c r="H863" s="43"/>
      <c r="I863" s="220"/>
      <c r="J863" s="43"/>
      <c r="K863" s="43"/>
      <c r="L863" s="47"/>
      <c r="M863" s="221"/>
      <c r="N863" s="222"/>
      <c r="O863" s="87"/>
      <c r="P863" s="87"/>
      <c r="Q863" s="87"/>
      <c r="R863" s="87"/>
      <c r="S863" s="87"/>
      <c r="T863" s="88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T863" s="20" t="s">
        <v>224</v>
      </c>
      <c r="AU863" s="20" t="s">
        <v>84</v>
      </c>
    </row>
    <row r="864" s="13" customFormat="1">
      <c r="A864" s="13"/>
      <c r="B864" s="223"/>
      <c r="C864" s="224"/>
      <c r="D864" s="225" t="s">
        <v>226</v>
      </c>
      <c r="E864" s="226" t="s">
        <v>19</v>
      </c>
      <c r="F864" s="227" t="s">
        <v>1174</v>
      </c>
      <c r="G864" s="224"/>
      <c r="H864" s="228">
        <v>3</v>
      </c>
      <c r="I864" s="229"/>
      <c r="J864" s="224"/>
      <c r="K864" s="224"/>
      <c r="L864" s="230"/>
      <c r="M864" s="231"/>
      <c r="N864" s="232"/>
      <c r="O864" s="232"/>
      <c r="P864" s="232"/>
      <c r="Q864" s="232"/>
      <c r="R864" s="232"/>
      <c r="S864" s="232"/>
      <c r="T864" s="23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34" t="s">
        <v>226</v>
      </c>
      <c r="AU864" s="234" t="s">
        <v>84</v>
      </c>
      <c r="AV864" s="13" t="s">
        <v>84</v>
      </c>
      <c r="AW864" s="13" t="s">
        <v>35</v>
      </c>
      <c r="AX864" s="13" t="s">
        <v>82</v>
      </c>
      <c r="AY864" s="234" t="s">
        <v>216</v>
      </c>
    </row>
    <row r="865" s="2" customFormat="1" ht="55.5" customHeight="1">
      <c r="A865" s="41"/>
      <c r="B865" s="42"/>
      <c r="C865" s="205" t="s">
        <v>1175</v>
      </c>
      <c r="D865" s="205" t="s">
        <v>218</v>
      </c>
      <c r="E865" s="206" t="s">
        <v>1176</v>
      </c>
      <c r="F865" s="207" t="s">
        <v>1177</v>
      </c>
      <c r="G865" s="208" t="s">
        <v>246</v>
      </c>
      <c r="H865" s="209">
        <v>0.010999999999999999</v>
      </c>
      <c r="I865" s="210"/>
      <c r="J865" s="211">
        <f>ROUND(I865*H865,2)</f>
        <v>0</v>
      </c>
      <c r="K865" s="207" t="s">
        <v>221</v>
      </c>
      <c r="L865" s="47"/>
      <c r="M865" s="212" t="s">
        <v>19</v>
      </c>
      <c r="N865" s="213" t="s">
        <v>45</v>
      </c>
      <c r="O865" s="87"/>
      <c r="P865" s="214">
        <f>O865*H865</f>
        <v>0</v>
      </c>
      <c r="Q865" s="214">
        <v>0</v>
      </c>
      <c r="R865" s="214">
        <f>Q865*H865</f>
        <v>0</v>
      </c>
      <c r="S865" s="214">
        <v>0</v>
      </c>
      <c r="T865" s="215">
        <f>S865*H865</f>
        <v>0</v>
      </c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R865" s="216" t="s">
        <v>235</v>
      </c>
      <c r="AT865" s="216" t="s">
        <v>218</v>
      </c>
      <c r="AU865" s="216" t="s">
        <v>84</v>
      </c>
      <c r="AY865" s="20" t="s">
        <v>216</v>
      </c>
      <c r="BE865" s="217">
        <f>IF(N865="základní",J865,0)</f>
        <v>0</v>
      </c>
      <c r="BF865" s="217">
        <f>IF(N865="snížená",J865,0)</f>
        <v>0</v>
      </c>
      <c r="BG865" s="217">
        <f>IF(N865="zákl. přenesená",J865,0)</f>
        <v>0</v>
      </c>
      <c r="BH865" s="217">
        <f>IF(N865="sníž. přenesená",J865,0)</f>
        <v>0</v>
      </c>
      <c r="BI865" s="217">
        <f>IF(N865="nulová",J865,0)</f>
        <v>0</v>
      </c>
      <c r="BJ865" s="20" t="s">
        <v>82</v>
      </c>
      <c r="BK865" s="217">
        <f>ROUND(I865*H865,2)</f>
        <v>0</v>
      </c>
      <c r="BL865" s="20" t="s">
        <v>235</v>
      </c>
      <c r="BM865" s="216" t="s">
        <v>1178</v>
      </c>
    </row>
    <row r="866" s="2" customFormat="1">
      <c r="A866" s="41"/>
      <c r="B866" s="42"/>
      <c r="C866" s="43"/>
      <c r="D866" s="218" t="s">
        <v>224</v>
      </c>
      <c r="E866" s="43"/>
      <c r="F866" s="219" t="s">
        <v>1179</v>
      </c>
      <c r="G866" s="43"/>
      <c r="H866" s="43"/>
      <c r="I866" s="220"/>
      <c r="J866" s="43"/>
      <c r="K866" s="43"/>
      <c r="L866" s="47"/>
      <c r="M866" s="221"/>
      <c r="N866" s="222"/>
      <c r="O866" s="87"/>
      <c r="P866" s="87"/>
      <c r="Q866" s="87"/>
      <c r="R866" s="87"/>
      <c r="S866" s="87"/>
      <c r="T866" s="88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T866" s="20" t="s">
        <v>224</v>
      </c>
      <c r="AU866" s="20" t="s">
        <v>84</v>
      </c>
    </row>
    <row r="867" s="12" customFormat="1" ht="22.8" customHeight="1">
      <c r="A867" s="12"/>
      <c r="B867" s="189"/>
      <c r="C867" s="190"/>
      <c r="D867" s="191" t="s">
        <v>73</v>
      </c>
      <c r="E867" s="203" t="s">
        <v>1180</v>
      </c>
      <c r="F867" s="203" t="s">
        <v>1181</v>
      </c>
      <c r="G867" s="190"/>
      <c r="H867" s="190"/>
      <c r="I867" s="193"/>
      <c r="J867" s="204">
        <f>BK867</f>
        <v>0</v>
      </c>
      <c r="K867" s="190"/>
      <c r="L867" s="195"/>
      <c r="M867" s="196"/>
      <c r="N867" s="197"/>
      <c r="O867" s="197"/>
      <c r="P867" s="198">
        <f>SUM(P868:P900)</f>
        <v>0</v>
      </c>
      <c r="Q867" s="197"/>
      <c r="R867" s="198">
        <f>SUM(R868:R900)</f>
        <v>0.078101000000000004</v>
      </c>
      <c r="S867" s="197"/>
      <c r="T867" s="199">
        <f>SUM(T868:T900)</f>
        <v>0.15731000000000001</v>
      </c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R867" s="200" t="s">
        <v>84</v>
      </c>
      <c r="AT867" s="201" t="s">
        <v>73</v>
      </c>
      <c r="AU867" s="201" t="s">
        <v>82</v>
      </c>
      <c r="AY867" s="200" t="s">
        <v>216</v>
      </c>
      <c r="BK867" s="202">
        <f>SUM(BK868:BK900)</f>
        <v>0</v>
      </c>
    </row>
    <row r="868" s="2" customFormat="1" ht="33" customHeight="1">
      <c r="A868" s="41"/>
      <c r="B868" s="42"/>
      <c r="C868" s="205" t="s">
        <v>1182</v>
      </c>
      <c r="D868" s="205" t="s">
        <v>218</v>
      </c>
      <c r="E868" s="206" t="s">
        <v>1183</v>
      </c>
      <c r="F868" s="207" t="s">
        <v>1184</v>
      </c>
      <c r="G868" s="208" t="s">
        <v>281</v>
      </c>
      <c r="H868" s="209">
        <v>1</v>
      </c>
      <c r="I868" s="210"/>
      <c r="J868" s="211">
        <f>ROUND(I868*H868,2)</f>
        <v>0</v>
      </c>
      <c r="K868" s="207" t="s">
        <v>221</v>
      </c>
      <c r="L868" s="47"/>
      <c r="M868" s="212" t="s">
        <v>19</v>
      </c>
      <c r="N868" s="213" t="s">
        <v>45</v>
      </c>
      <c r="O868" s="87"/>
      <c r="P868" s="214">
        <f>O868*H868</f>
        <v>0</v>
      </c>
      <c r="Q868" s="214">
        <v>0</v>
      </c>
      <c r="R868" s="214">
        <f>Q868*H868</f>
        <v>0</v>
      </c>
      <c r="S868" s="214">
        <v>0</v>
      </c>
      <c r="T868" s="215">
        <f>S868*H868</f>
        <v>0</v>
      </c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R868" s="216" t="s">
        <v>235</v>
      </c>
      <c r="AT868" s="216" t="s">
        <v>218</v>
      </c>
      <c r="AU868" s="216" t="s">
        <v>84</v>
      </c>
      <c r="AY868" s="20" t="s">
        <v>216</v>
      </c>
      <c r="BE868" s="217">
        <f>IF(N868="základní",J868,0)</f>
        <v>0</v>
      </c>
      <c r="BF868" s="217">
        <f>IF(N868="snížená",J868,0)</f>
        <v>0</v>
      </c>
      <c r="BG868" s="217">
        <f>IF(N868="zákl. přenesená",J868,0)</f>
        <v>0</v>
      </c>
      <c r="BH868" s="217">
        <f>IF(N868="sníž. přenesená",J868,0)</f>
        <v>0</v>
      </c>
      <c r="BI868" s="217">
        <f>IF(N868="nulová",J868,0)</f>
        <v>0</v>
      </c>
      <c r="BJ868" s="20" t="s">
        <v>82</v>
      </c>
      <c r="BK868" s="217">
        <f>ROUND(I868*H868,2)</f>
        <v>0</v>
      </c>
      <c r="BL868" s="20" t="s">
        <v>235</v>
      </c>
      <c r="BM868" s="216" t="s">
        <v>1185</v>
      </c>
    </row>
    <row r="869" s="2" customFormat="1">
      <c r="A869" s="41"/>
      <c r="B869" s="42"/>
      <c r="C869" s="43"/>
      <c r="D869" s="218" t="s">
        <v>224</v>
      </c>
      <c r="E869" s="43"/>
      <c r="F869" s="219" t="s">
        <v>1186</v>
      </c>
      <c r="G869" s="43"/>
      <c r="H869" s="43"/>
      <c r="I869" s="220"/>
      <c r="J869" s="43"/>
      <c r="K869" s="43"/>
      <c r="L869" s="47"/>
      <c r="M869" s="221"/>
      <c r="N869" s="222"/>
      <c r="O869" s="87"/>
      <c r="P869" s="87"/>
      <c r="Q869" s="87"/>
      <c r="R869" s="87"/>
      <c r="S869" s="87"/>
      <c r="T869" s="88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T869" s="20" t="s">
        <v>224</v>
      </c>
      <c r="AU869" s="20" t="s">
        <v>84</v>
      </c>
    </row>
    <row r="870" s="13" customFormat="1">
      <c r="A870" s="13"/>
      <c r="B870" s="223"/>
      <c r="C870" s="224"/>
      <c r="D870" s="225" t="s">
        <v>226</v>
      </c>
      <c r="E870" s="226" t="s">
        <v>19</v>
      </c>
      <c r="F870" s="227" t="s">
        <v>1187</v>
      </c>
      <c r="G870" s="224"/>
      <c r="H870" s="228">
        <v>1</v>
      </c>
      <c r="I870" s="229"/>
      <c r="J870" s="224"/>
      <c r="K870" s="224"/>
      <c r="L870" s="230"/>
      <c r="M870" s="231"/>
      <c r="N870" s="232"/>
      <c r="O870" s="232"/>
      <c r="P870" s="232"/>
      <c r="Q870" s="232"/>
      <c r="R870" s="232"/>
      <c r="S870" s="232"/>
      <c r="T870" s="23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34" t="s">
        <v>226</v>
      </c>
      <c r="AU870" s="234" t="s">
        <v>84</v>
      </c>
      <c r="AV870" s="13" t="s">
        <v>84</v>
      </c>
      <c r="AW870" s="13" t="s">
        <v>35</v>
      </c>
      <c r="AX870" s="13" t="s">
        <v>82</v>
      </c>
      <c r="AY870" s="234" t="s">
        <v>216</v>
      </c>
    </row>
    <row r="871" s="2" customFormat="1" ht="16.5" customHeight="1">
      <c r="A871" s="41"/>
      <c r="B871" s="42"/>
      <c r="C871" s="246" t="s">
        <v>1188</v>
      </c>
      <c r="D871" s="246" t="s">
        <v>278</v>
      </c>
      <c r="E871" s="247" t="s">
        <v>1189</v>
      </c>
      <c r="F871" s="248" t="s">
        <v>1190</v>
      </c>
      <c r="G871" s="249" t="s">
        <v>281</v>
      </c>
      <c r="H871" s="250">
        <v>1</v>
      </c>
      <c r="I871" s="251"/>
      <c r="J871" s="252">
        <f>ROUND(I871*H871,2)</f>
        <v>0</v>
      </c>
      <c r="K871" s="248" t="s">
        <v>19</v>
      </c>
      <c r="L871" s="253"/>
      <c r="M871" s="254" t="s">
        <v>19</v>
      </c>
      <c r="N871" s="255" t="s">
        <v>45</v>
      </c>
      <c r="O871" s="87"/>
      <c r="P871" s="214">
        <f>O871*H871</f>
        <v>0</v>
      </c>
      <c r="Q871" s="214">
        <v>0.035000000000000003</v>
      </c>
      <c r="R871" s="214">
        <f>Q871*H871</f>
        <v>0.035000000000000003</v>
      </c>
      <c r="S871" s="214">
        <v>0</v>
      </c>
      <c r="T871" s="215">
        <f>S871*H871</f>
        <v>0</v>
      </c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R871" s="216" t="s">
        <v>392</v>
      </c>
      <c r="AT871" s="216" t="s">
        <v>278</v>
      </c>
      <c r="AU871" s="216" t="s">
        <v>84</v>
      </c>
      <c r="AY871" s="20" t="s">
        <v>216</v>
      </c>
      <c r="BE871" s="217">
        <f>IF(N871="základní",J871,0)</f>
        <v>0</v>
      </c>
      <c r="BF871" s="217">
        <f>IF(N871="snížená",J871,0)</f>
        <v>0</v>
      </c>
      <c r="BG871" s="217">
        <f>IF(N871="zákl. přenesená",J871,0)</f>
        <v>0</v>
      </c>
      <c r="BH871" s="217">
        <f>IF(N871="sníž. přenesená",J871,0)</f>
        <v>0</v>
      </c>
      <c r="BI871" s="217">
        <f>IF(N871="nulová",J871,0)</f>
        <v>0</v>
      </c>
      <c r="BJ871" s="20" t="s">
        <v>82</v>
      </c>
      <c r="BK871" s="217">
        <f>ROUND(I871*H871,2)</f>
        <v>0</v>
      </c>
      <c r="BL871" s="20" t="s">
        <v>235</v>
      </c>
      <c r="BM871" s="216" t="s">
        <v>1191</v>
      </c>
    </row>
    <row r="872" s="2" customFormat="1" ht="24.15" customHeight="1">
      <c r="A872" s="41"/>
      <c r="B872" s="42"/>
      <c r="C872" s="205" t="s">
        <v>1192</v>
      </c>
      <c r="D872" s="205" t="s">
        <v>218</v>
      </c>
      <c r="E872" s="206" t="s">
        <v>1193</v>
      </c>
      <c r="F872" s="207" t="s">
        <v>1194</v>
      </c>
      <c r="G872" s="208" t="s">
        <v>125</v>
      </c>
      <c r="H872" s="209">
        <v>206</v>
      </c>
      <c r="I872" s="210"/>
      <c r="J872" s="211">
        <f>ROUND(I872*H872,2)</f>
        <v>0</v>
      </c>
      <c r="K872" s="207" t="s">
        <v>221</v>
      </c>
      <c r="L872" s="47"/>
      <c r="M872" s="212" t="s">
        <v>19</v>
      </c>
      <c r="N872" s="213" t="s">
        <v>45</v>
      </c>
      <c r="O872" s="87"/>
      <c r="P872" s="214">
        <f>O872*H872</f>
        <v>0</v>
      </c>
      <c r="Q872" s="214">
        <v>0</v>
      </c>
      <c r="R872" s="214">
        <f>Q872*H872</f>
        <v>0</v>
      </c>
      <c r="S872" s="214">
        <v>0</v>
      </c>
      <c r="T872" s="215">
        <f>S872*H872</f>
        <v>0</v>
      </c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R872" s="216" t="s">
        <v>235</v>
      </c>
      <c r="AT872" s="216" t="s">
        <v>218</v>
      </c>
      <c r="AU872" s="216" t="s">
        <v>84</v>
      </c>
      <c r="AY872" s="20" t="s">
        <v>216</v>
      </c>
      <c r="BE872" s="217">
        <f>IF(N872="základní",J872,0)</f>
        <v>0</v>
      </c>
      <c r="BF872" s="217">
        <f>IF(N872="snížená",J872,0)</f>
        <v>0</v>
      </c>
      <c r="BG872" s="217">
        <f>IF(N872="zákl. přenesená",J872,0)</f>
        <v>0</v>
      </c>
      <c r="BH872" s="217">
        <f>IF(N872="sníž. přenesená",J872,0)</f>
        <v>0</v>
      </c>
      <c r="BI872" s="217">
        <f>IF(N872="nulová",J872,0)</f>
        <v>0</v>
      </c>
      <c r="BJ872" s="20" t="s">
        <v>82</v>
      </c>
      <c r="BK872" s="217">
        <f>ROUND(I872*H872,2)</f>
        <v>0</v>
      </c>
      <c r="BL872" s="20" t="s">
        <v>235</v>
      </c>
      <c r="BM872" s="216" t="s">
        <v>1195</v>
      </c>
    </row>
    <row r="873" s="2" customFormat="1">
      <c r="A873" s="41"/>
      <c r="B873" s="42"/>
      <c r="C873" s="43"/>
      <c r="D873" s="218" t="s">
        <v>224</v>
      </c>
      <c r="E873" s="43"/>
      <c r="F873" s="219" t="s">
        <v>1196</v>
      </c>
      <c r="G873" s="43"/>
      <c r="H873" s="43"/>
      <c r="I873" s="220"/>
      <c r="J873" s="43"/>
      <c r="K873" s="43"/>
      <c r="L873" s="47"/>
      <c r="M873" s="221"/>
      <c r="N873" s="222"/>
      <c r="O873" s="87"/>
      <c r="P873" s="87"/>
      <c r="Q873" s="87"/>
      <c r="R873" s="87"/>
      <c r="S873" s="87"/>
      <c r="T873" s="88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T873" s="20" t="s">
        <v>224</v>
      </c>
      <c r="AU873" s="20" t="s">
        <v>84</v>
      </c>
    </row>
    <row r="874" s="13" customFormat="1">
      <c r="A874" s="13"/>
      <c r="B874" s="223"/>
      <c r="C874" s="224"/>
      <c r="D874" s="225" t="s">
        <v>226</v>
      </c>
      <c r="E874" s="226" t="s">
        <v>19</v>
      </c>
      <c r="F874" s="227" t="s">
        <v>1197</v>
      </c>
      <c r="G874" s="224"/>
      <c r="H874" s="228">
        <v>206</v>
      </c>
      <c r="I874" s="229"/>
      <c r="J874" s="224"/>
      <c r="K874" s="224"/>
      <c r="L874" s="230"/>
      <c r="M874" s="231"/>
      <c r="N874" s="232"/>
      <c r="O874" s="232"/>
      <c r="P874" s="232"/>
      <c r="Q874" s="232"/>
      <c r="R874" s="232"/>
      <c r="S874" s="232"/>
      <c r="T874" s="23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34" t="s">
        <v>226</v>
      </c>
      <c r="AU874" s="234" t="s">
        <v>84</v>
      </c>
      <c r="AV874" s="13" t="s">
        <v>84</v>
      </c>
      <c r="AW874" s="13" t="s">
        <v>35</v>
      </c>
      <c r="AX874" s="13" t="s">
        <v>82</v>
      </c>
      <c r="AY874" s="234" t="s">
        <v>216</v>
      </c>
    </row>
    <row r="875" s="2" customFormat="1" ht="16.5" customHeight="1">
      <c r="A875" s="41"/>
      <c r="B875" s="42"/>
      <c r="C875" s="246" t="s">
        <v>1198</v>
      </c>
      <c r="D875" s="246" t="s">
        <v>278</v>
      </c>
      <c r="E875" s="247" t="s">
        <v>1199</v>
      </c>
      <c r="F875" s="248" t="s">
        <v>1200</v>
      </c>
      <c r="G875" s="249" t="s">
        <v>1201</v>
      </c>
      <c r="H875" s="250">
        <v>2.7810000000000001</v>
      </c>
      <c r="I875" s="251"/>
      <c r="J875" s="252">
        <f>ROUND(I875*H875,2)</f>
        <v>0</v>
      </c>
      <c r="K875" s="248" t="s">
        <v>221</v>
      </c>
      <c r="L875" s="253"/>
      <c r="M875" s="254" t="s">
        <v>19</v>
      </c>
      <c r="N875" s="255" t="s">
        <v>45</v>
      </c>
      <c r="O875" s="87"/>
      <c r="P875" s="214">
        <f>O875*H875</f>
        <v>0</v>
      </c>
      <c r="Q875" s="214">
        <v>0.001</v>
      </c>
      <c r="R875" s="214">
        <f>Q875*H875</f>
        <v>0.0027810000000000001</v>
      </c>
      <c r="S875" s="214">
        <v>0</v>
      </c>
      <c r="T875" s="215">
        <f>S875*H875</f>
        <v>0</v>
      </c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R875" s="216" t="s">
        <v>392</v>
      </c>
      <c r="AT875" s="216" t="s">
        <v>278</v>
      </c>
      <c r="AU875" s="216" t="s">
        <v>84</v>
      </c>
      <c r="AY875" s="20" t="s">
        <v>216</v>
      </c>
      <c r="BE875" s="217">
        <f>IF(N875="základní",J875,0)</f>
        <v>0</v>
      </c>
      <c r="BF875" s="217">
        <f>IF(N875="snížená",J875,0)</f>
        <v>0</v>
      </c>
      <c r="BG875" s="217">
        <f>IF(N875="zákl. přenesená",J875,0)</f>
        <v>0</v>
      </c>
      <c r="BH875" s="217">
        <f>IF(N875="sníž. přenesená",J875,0)</f>
        <v>0</v>
      </c>
      <c r="BI875" s="217">
        <f>IF(N875="nulová",J875,0)</f>
        <v>0</v>
      </c>
      <c r="BJ875" s="20" t="s">
        <v>82</v>
      </c>
      <c r="BK875" s="217">
        <f>ROUND(I875*H875,2)</f>
        <v>0</v>
      </c>
      <c r="BL875" s="20" t="s">
        <v>235</v>
      </c>
      <c r="BM875" s="216" t="s">
        <v>1202</v>
      </c>
    </row>
    <row r="876" s="13" customFormat="1">
      <c r="A876" s="13"/>
      <c r="B876" s="223"/>
      <c r="C876" s="224"/>
      <c r="D876" s="225" t="s">
        <v>226</v>
      </c>
      <c r="E876" s="224"/>
      <c r="F876" s="227" t="s">
        <v>1203</v>
      </c>
      <c r="G876" s="224"/>
      <c r="H876" s="228">
        <v>2.7810000000000001</v>
      </c>
      <c r="I876" s="229"/>
      <c r="J876" s="224"/>
      <c r="K876" s="224"/>
      <c r="L876" s="230"/>
      <c r="M876" s="231"/>
      <c r="N876" s="232"/>
      <c r="O876" s="232"/>
      <c r="P876" s="232"/>
      <c r="Q876" s="232"/>
      <c r="R876" s="232"/>
      <c r="S876" s="232"/>
      <c r="T876" s="23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34" t="s">
        <v>226</v>
      </c>
      <c r="AU876" s="234" t="s">
        <v>84</v>
      </c>
      <c r="AV876" s="13" t="s">
        <v>84</v>
      </c>
      <c r="AW876" s="13" t="s">
        <v>4</v>
      </c>
      <c r="AX876" s="13" t="s">
        <v>82</v>
      </c>
      <c r="AY876" s="234" t="s">
        <v>216</v>
      </c>
    </row>
    <row r="877" s="2" customFormat="1" ht="21.75" customHeight="1">
      <c r="A877" s="41"/>
      <c r="B877" s="42"/>
      <c r="C877" s="205" t="s">
        <v>1204</v>
      </c>
      <c r="D877" s="205" t="s">
        <v>218</v>
      </c>
      <c r="E877" s="206" t="s">
        <v>1205</v>
      </c>
      <c r="F877" s="207" t="s">
        <v>1206</v>
      </c>
      <c r="G877" s="208" t="s">
        <v>281</v>
      </c>
      <c r="H877" s="209">
        <v>36</v>
      </c>
      <c r="I877" s="210"/>
      <c r="J877" s="211">
        <f>ROUND(I877*H877,2)</f>
        <v>0</v>
      </c>
      <c r="K877" s="207" t="s">
        <v>221</v>
      </c>
      <c r="L877" s="47"/>
      <c r="M877" s="212" t="s">
        <v>19</v>
      </c>
      <c r="N877" s="213" t="s">
        <v>45</v>
      </c>
      <c r="O877" s="87"/>
      <c r="P877" s="214">
        <f>O877*H877</f>
        <v>0</v>
      </c>
      <c r="Q877" s="214">
        <v>0</v>
      </c>
      <c r="R877" s="214">
        <f>Q877*H877</f>
        <v>0</v>
      </c>
      <c r="S877" s="214">
        <v>0</v>
      </c>
      <c r="T877" s="215">
        <f>S877*H877</f>
        <v>0</v>
      </c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R877" s="216" t="s">
        <v>235</v>
      </c>
      <c r="AT877" s="216" t="s">
        <v>218</v>
      </c>
      <c r="AU877" s="216" t="s">
        <v>84</v>
      </c>
      <c r="AY877" s="20" t="s">
        <v>216</v>
      </c>
      <c r="BE877" s="217">
        <f>IF(N877="základní",J877,0)</f>
        <v>0</v>
      </c>
      <c r="BF877" s="217">
        <f>IF(N877="snížená",J877,0)</f>
        <v>0</v>
      </c>
      <c r="BG877" s="217">
        <f>IF(N877="zákl. přenesená",J877,0)</f>
        <v>0</v>
      </c>
      <c r="BH877" s="217">
        <f>IF(N877="sníž. přenesená",J877,0)</f>
        <v>0</v>
      </c>
      <c r="BI877" s="217">
        <f>IF(N877="nulová",J877,0)</f>
        <v>0</v>
      </c>
      <c r="BJ877" s="20" t="s">
        <v>82</v>
      </c>
      <c r="BK877" s="217">
        <f>ROUND(I877*H877,2)</f>
        <v>0</v>
      </c>
      <c r="BL877" s="20" t="s">
        <v>235</v>
      </c>
      <c r="BM877" s="216" t="s">
        <v>1207</v>
      </c>
    </row>
    <row r="878" s="2" customFormat="1">
      <c r="A878" s="41"/>
      <c r="B878" s="42"/>
      <c r="C878" s="43"/>
      <c r="D878" s="218" t="s">
        <v>224</v>
      </c>
      <c r="E878" s="43"/>
      <c r="F878" s="219" t="s">
        <v>1208</v>
      </c>
      <c r="G878" s="43"/>
      <c r="H878" s="43"/>
      <c r="I878" s="220"/>
      <c r="J878" s="43"/>
      <c r="K878" s="43"/>
      <c r="L878" s="47"/>
      <c r="M878" s="221"/>
      <c r="N878" s="222"/>
      <c r="O878" s="87"/>
      <c r="P878" s="87"/>
      <c r="Q878" s="87"/>
      <c r="R878" s="87"/>
      <c r="S878" s="87"/>
      <c r="T878" s="88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T878" s="20" t="s">
        <v>224</v>
      </c>
      <c r="AU878" s="20" t="s">
        <v>84</v>
      </c>
    </row>
    <row r="879" s="2" customFormat="1" ht="21.75" customHeight="1">
      <c r="A879" s="41"/>
      <c r="B879" s="42"/>
      <c r="C879" s="246" t="s">
        <v>1209</v>
      </c>
      <c r="D879" s="246" t="s">
        <v>278</v>
      </c>
      <c r="E879" s="247" t="s">
        <v>1210</v>
      </c>
      <c r="F879" s="248" t="s">
        <v>1211</v>
      </c>
      <c r="G879" s="249" t="s">
        <v>281</v>
      </c>
      <c r="H879" s="250">
        <v>36</v>
      </c>
      <c r="I879" s="251"/>
      <c r="J879" s="252">
        <f>ROUND(I879*H879,2)</f>
        <v>0</v>
      </c>
      <c r="K879" s="248" t="s">
        <v>221</v>
      </c>
      <c r="L879" s="253"/>
      <c r="M879" s="254" t="s">
        <v>19</v>
      </c>
      <c r="N879" s="255" t="s">
        <v>45</v>
      </c>
      <c r="O879" s="87"/>
      <c r="P879" s="214">
        <f>O879*H879</f>
        <v>0</v>
      </c>
      <c r="Q879" s="214">
        <v>6.9999999999999994E-05</v>
      </c>
      <c r="R879" s="214">
        <f>Q879*H879</f>
        <v>0.0025199999999999997</v>
      </c>
      <c r="S879" s="214">
        <v>0</v>
      </c>
      <c r="T879" s="215">
        <f>S879*H879</f>
        <v>0</v>
      </c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R879" s="216" t="s">
        <v>392</v>
      </c>
      <c r="AT879" s="216" t="s">
        <v>278</v>
      </c>
      <c r="AU879" s="216" t="s">
        <v>84</v>
      </c>
      <c r="AY879" s="20" t="s">
        <v>216</v>
      </c>
      <c r="BE879" s="217">
        <f>IF(N879="základní",J879,0)</f>
        <v>0</v>
      </c>
      <c r="BF879" s="217">
        <f>IF(N879="snížená",J879,0)</f>
        <v>0</v>
      </c>
      <c r="BG879" s="217">
        <f>IF(N879="zákl. přenesená",J879,0)</f>
        <v>0</v>
      </c>
      <c r="BH879" s="217">
        <f>IF(N879="sníž. přenesená",J879,0)</f>
        <v>0</v>
      </c>
      <c r="BI879" s="217">
        <f>IF(N879="nulová",J879,0)</f>
        <v>0</v>
      </c>
      <c r="BJ879" s="20" t="s">
        <v>82</v>
      </c>
      <c r="BK879" s="217">
        <f>ROUND(I879*H879,2)</f>
        <v>0</v>
      </c>
      <c r="BL879" s="20" t="s">
        <v>235</v>
      </c>
      <c r="BM879" s="216" t="s">
        <v>1212</v>
      </c>
    </row>
    <row r="880" s="2" customFormat="1" ht="24.15" customHeight="1">
      <c r="A880" s="41"/>
      <c r="B880" s="42"/>
      <c r="C880" s="205" t="s">
        <v>1213</v>
      </c>
      <c r="D880" s="205" t="s">
        <v>218</v>
      </c>
      <c r="E880" s="206" t="s">
        <v>1214</v>
      </c>
      <c r="F880" s="207" t="s">
        <v>1215</v>
      </c>
      <c r="G880" s="208" t="s">
        <v>281</v>
      </c>
      <c r="H880" s="209">
        <v>18</v>
      </c>
      <c r="I880" s="210"/>
      <c r="J880" s="211">
        <f>ROUND(I880*H880,2)</f>
        <v>0</v>
      </c>
      <c r="K880" s="207" t="s">
        <v>221</v>
      </c>
      <c r="L880" s="47"/>
      <c r="M880" s="212" t="s">
        <v>19</v>
      </c>
      <c r="N880" s="213" t="s">
        <v>45</v>
      </c>
      <c r="O880" s="87"/>
      <c r="P880" s="214">
        <f>O880*H880</f>
        <v>0</v>
      </c>
      <c r="Q880" s="214">
        <v>0</v>
      </c>
      <c r="R880" s="214">
        <f>Q880*H880</f>
        <v>0</v>
      </c>
      <c r="S880" s="214">
        <v>0</v>
      </c>
      <c r="T880" s="215">
        <f>S880*H880</f>
        <v>0</v>
      </c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R880" s="216" t="s">
        <v>235</v>
      </c>
      <c r="AT880" s="216" t="s">
        <v>218</v>
      </c>
      <c r="AU880" s="216" t="s">
        <v>84</v>
      </c>
      <c r="AY880" s="20" t="s">
        <v>216</v>
      </c>
      <c r="BE880" s="217">
        <f>IF(N880="základní",J880,0)</f>
        <v>0</v>
      </c>
      <c r="BF880" s="217">
        <f>IF(N880="snížená",J880,0)</f>
        <v>0</v>
      </c>
      <c r="BG880" s="217">
        <f>IF(N880="zákl. přenesená",J880,0)</f>
        <v>0</v>
      </c>
      <c r="BH880" s="217">
        <f>IF(N880="sníž. přenesená",J880,0)</f>
        <v>0</v>
      </c>
      <c r="BI880" s="217">
        <f>IF(N880="nulová",J880,0)</f>
        <v>0</v>
      </c>
      <c r="BJ880" s="20" t="s">
        <v>82</v>
      </c>
      <c r="BK880" s="217">
        <f>ROUND(I880*H880,2)</f>
        <v>0</v>
      </c>
      <c r="BL880" s="20" t="s">
        <v>235</v>
      </c>
      <c r="BM880" s="216" t="s">
        <v>1216</v>
      </c>
    </row>
    <row r="881" s="2" customFormat="1">
      <c r="A881" s="41"/>
      <c r="B881" s="42"/>
      <c r="C881" s="43"/>
      <c r="D881" s="218" t="s">
        <v>224</v>
      </c>
      <c r="E881" s="43"/>
      <c r="F881" s="219" t="s">
        <v>1217</v>
      </c>
      <c r="G881" s="43"/>
      <c r="H881" s="43"/>
      <c r="I881" s="220"/>
      <c r="J881" s="43"/>
      <c r="K881" s="43"/>
      <c r="L881" s="47"/>
      <c r="M881" s="221"/>
      <c r="N881" s="222"/>
      <c r="O881" s="87"/>
      <c r="P881" s="87"/>
      <c r="Q881" s="87"/>
      <c r="R881" s="87"/>
      <c r="S881" s="87"/>
      <c r="T881" s="88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T881" s="20" t="s">
        <v>224</v>
      </c>
      <c r="AU881" s="20" t="s">
        <v>84</v>
      </c>
    </row>
    <row r="882" s="2" customFormat="1" ht="16.5" customHeight="1">
      <c r="A882" s="41"/>
      <c r="B882" s="42"/>
      <c r="C882" s="246" t="s">
        <v>1218</v>
      </c>
      <c r="D882" s="246" t="s">
        <v>278</v>
      </c>
      <c r="E882" s="247" t="s">
        <v>1219</v>
      </c>
      <c r="F882" s="248" t="s">
        <v>1220</v>
      </c>
      <c r="G882" s="249" t="s">
        <v>281</v>
      </c>
      <c r="H882" s="250">
        <v>18</v>
      </c>
      <c r="I882" s="251"/>
      <c r="J882" s="252">
        <f>ROUND(I882*H882,2)</f>
        <v>0</v>
      </c>
      <c r="K882" s="248" t="s">
        <v>221</v>
      </c>
      <c r="L882" s="253"/>
      <c r="M882" s="254" t="s">
        <v>19</v>
      </c>
      <c r="N882" s="255" t="s">
        <v>45</v>
      </c>
      <c r="O882" s="87"/>
      <c r="P882" s="214">
        <f>O882*H882</f>
        <v>0</v>
      </c>
      <c r="Q882" s="214">
        <v>0.00010000000000000001</v>
      </c>
      <c r="R882" s="214">
        <f>Q882*H882</f>
        <v>0.0018000000000000002</v>
      </c>
      <c r="S882" s="214">
        <v>0</v>
      </c>
      <c r="T882" s="215">
        <f>S882*H882</f>
        <v>0</v>
      </c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R882" s="216" t="s">
        <v>392</v>
      </c>
      <c r="AT882" s="216" t="s">
        <v>278</v>
      </c>
      <c r="AU882" s="216" t="s">
        <v>84</v>
      </c>
      <c r="AY882" s="20" t="s">
        <v>216</v>
      </c>
      <c r="BE882" s="217">
        <f>IF(N882="základní",J882,0)</f>
        <v>0</v>
      </c>
      <c r="BF882" s="217">
        <f>IF(N882="snížená",J882,0)</f>
        <v>0</v>
      </c>
      <c r="BG882" s="217">
        <f>IF(N882="zákl. přenesená",J882,0)</f>
        <v>0</v>
      </c>
      <c r="BH882" s="217">
        <f>IF(N882="sníž. přenesená",J882,0)</f>
        <v>0</v>
      </c>
      <c r="BI882" s="217">
        <f>IF(N882="nulová",J882,0)</f>
        <v>0</v>
      </c>
      <c r="BJ882" s="20" t="s">
        <v>82</v>
      </c>
      <c r="BK882" s="217">
        <f>ROUND(I882*H882,2)</f>
        <v>0</v>
      </c>
      <c r="BL882" s="20" t="s">
        <v>235</v>
      </c>
      <c r="BM882" s="216" t="s">
        <v>1221</v>
      </c>
    </row>
    <row r="883" s="2" customFormat="1" ht="24.15" customHeight="1">
      <c r="A883" s="41"/>
      <c r="B883" s="42"/>
      <c r="C883" s="205" t="s">
        <v>1222</v>
      </c>
      <c r="D883" s="205" t="s">
        <v>218</v>
      </c>
      <c r="E883" s="206" t="s">
        <v>1223</v>
      </c>
      <c r="F883" s="207" t="s">
        <v>1224</v>
      </c>
      <c r="G883" s="208" t="s">
        <v>281</v>
      </c>
      <c r="H883" s="209">
        <v>18</v>
      </c>
      <c r="I883" s="210"/>
      <c r="J883" s="211">
        <f>ROUND(I883*H883,2)</f>
        <v>0</v>
      </c>
      <c r="K883" s="207" t="s">
        <v>221</v>
      </c>
      <c r="L883" s="47"/>
      <c r="M883" s="212" t="s">
        <v>19</v>
      </c>
      <c r="N883" s="213" t="s">
        <v>45</v>
      </c>
      <c r="O883" s="87"/>
      <c r="P883" s="214">
        <f>O883*H883</f>
        <v>0</v>
      </c>
      <c r="Q883" s="214">
        <v>0</v>
      </c>
      <c r="R883" s="214">
        <f>Q883*H883</f>
        <v>0</v>
      </c>
      <c r="S883" s="214">
        <v>0</v>
      </c>
      <c r="T883" s="215">
        <f>S883*H883</f>
        <v>0</v>
      </c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R883" s="216" t="s">
        <v>235</v>
      </c>
      <c r="AT883" s="216" t="s">
        <v>218</v>
      </c>
      <c r="AU883" s="216" t="s">
        <v>84</v>
      </c>
      <c r="AY883" s="20" t="s">
        <v>216</v>
      </c>
      <c r="BE883" s="217">
        <f>IF(N883="základní",J883,0)</f>
        <v>0</v>
      </c>
      <c r="BF883" s="217">
        <f>IF(N883="snížená",J883,0)</f>
        <v>0</v>
      </c>
      <c r="BG883" s="217">
        <f>IF(N883="zákl. přenesená",J883,0)</f>
        <v>0</v>
      </c>
      <c r="BH883" s="217">
        <f>IF(N883="sníž. přenesená",J883,0)</f>
        <v>0</v>
      </c>
      <c r="BI883" s="217">
        <f>IF(N883="nulová",J883,0)</f>
        <v>0</v>
      </c>
      <c r="BJ883" s="20" t="s">
        <v>82</v>
      </c>
      <c r="BK883" s="217">
        <f>ROUND(I883*H883,2)</f>
        <v>0</v>
      </c>
      <c r="BL883" s="20" t="s">
        <v>235</v>
      </c>
      <c r="BM883" s="216" t="s">
        <v>1225</v>
      </c>
    </row>
    <row r="884" s="2" customFormat="1">
      <c r="A884" s="41"/>
      <c r="B884" s="42"/>
      <c r="C884" s="43"/>
      <c r="D884" s="218" t="s">
        <v>224</v>
      </c>
      <c r="E884" s="43"/>
      <c r="F884" s="219" t="s">
        <v>1226</v>
      </c>
      <c r="G884" s="43"/>
      <c r="H884" s="43"/>
      <c r="I884" s="220"/>
      <c r="J884" s="43"/>
      <c r="K884" s="43"/>
      <c r="L884" s="47"/>
      <c r="M884" s="221"/>
      <c r="N884" s="222"/>
      <c r="O884" s="87"/>
      <c r="P884" s="87"/>
      <c r="Q884" s="87"/>
      <c r="R884" s="87"/>
      <c r="S884" s="87"/>
      <c r="T884" s="88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T884" s="20" t="s">
        <v>224</v>
      </c>
      <c r="AU884" s="20" t="s">
        <v>84</v>
      </c>
    </row>
    <row r="885" s="2" customFormat="1" ht="21.75" customHeight="1">
      <c r="A885" s="41"/>
      <c r="B885" s="42"/>
      <c r="C885" s="246" t="s">
        <v>1227</v>
      </c>
      <c r="D885" s="246" t="s">
        <v>278</v>
      </c>
      <c r="E885" s="247" t="s">
        <v>1228</v>
      </c>
      <c r="F885" s="248" t="s">
        <v>1229</v>
      </c>
      <c r="G885" s="249" t="s">
        <v>281</v>
      </c>
      <c r="H885" s="250">
        <v>18</v>
      </c>
      <c r="I885" s="251"/>
      <c r="J885" s="252">
        <f>ROUND(I885*H885,2)</f>
        <v>0</v>
      </c>
      <c r="K885" s="248" t="s">
        <v>221</v>
      </c>
      <c r="L885" s="253"/>
      <c r="M885" s="254" t="s">
        <v>19</v>
      </c>
      <c r="N885" s="255" t="s">
        <v>45</v>
      </c>
      <c r="O885" s="87"/>
      <c r="P885" s="214">
        <f>O885*H885</f>
        <v>0</v>
      </c>
      <c r="Q885" s="214">
        <v>0.002</v>
      </c>
      <c r="R885" s="214">
        <f>Q885*H885</f>
        <v>0.036000000000000004</v>
      </c>
      <c r="S885" s="214">
        <v>0</v>
      </c>
      <c r="T885" s="215">
        <f>S885*H885</f>
        <v>0</v>
      </c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R885" s="216" t="s">
        <v>392</v>
      </c>
      <c r="AT885" s="216" t="s">
        <v>278</v>
      </c>
      <c r="AU885" s="216" t="s">
        <v>84</v>
      </c>
      <c r="AY885" s="20" t="s">
        <v>216</v>
      </c>
      <c r="BE885" s="217">
        <f>IF(N885="základní",J885,0)</f>
        <v>0</v>
      </c>
      <c r="BF885" s="217">
        <f>IF(N885="snížená",J885,0)</f>
        <v>0</v>
      </c>
      <c r="BG885" s="217">
        <f>IF(N885="zákl. přenesená",J885,0)</f>
        <v>0</v>
      </c>
      <c r="BH885" s="217">
        <f>IF(N885="sníž. přenesená",J885,0)</f>
        <v>0</v>
      </c>
      <c r="BI885" s="217">
        <f>IF(N885="nulová",J885,0)</f>
        <v>0</v>
      </c>
      <c r="BJ885" s="20" t="s">
        <v>82</v>
      </c>
      <c r="BK885" s="217">
        <f>ROUND(I885*H885,2)</f>
        <v>0</v>
      </c>
      <c r="BL885" s="20" t="s">
        <v>235</v>
      </c>
      <c r="BM885" s="216" t="s">
        <v>1230</v>
      </c>
    </row>
    <row r="886" s="2" customFormat="1" ht="24.15" customHeight="1">
      <c r="A886" s="41"/>
      <c r="B886" s="42"/>
      <c r="C886" s="205" t="s">
        <v>1231</v>
      </c>
      <c r="D886" s="205" t="s">
        <v>218</v>
      </c>
      <c r="E886" s="206" t="s">
        <v>1232</v>
      </c>
      <c r="F886" s="207" t="s">
        <v>1233</v>
      </c>
      <c r="G886" s="208" t="s">
        <v>281</v>
      </c>
      <c r="H886" s="209">
        <v>18</v>
      </c>
      <c r="I886" s="210"/>
      <c r="J886" s="211">
        <f>ROUND(I886*H886,2)</f>
        <v>0</v>
      </c>
      <c r="K886" s="207" t="s">
        <v>221</v>
      </c>
      <c r="L886" s="47"/>
      <c r="M886" s="212" t="s">
        <v>19</v>
      </c>
      <c r="N886" s="213" t="s">
        <v>45</v>
      </c>
      <c r="O886" s="87"/>
      <c r="P886" s="214">
        <f>O886*H886</f>
        <v>0</v>
      </c>
      <c r="Q886" s="214">
        <v>0</v>
      </c>
      <c r="R886" s="214">
        <f>Q886*H886</f>
        <v>0</v>
      </c>
      <c r="S886" s="214">
        <v>0</v>
      </c>
      <c r="T886" s="215">
        <f>S886*H886</f>
        <v>0</v>
      </c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R886" s="216" t="s">
        <v>235</v>
      </c>
      <c r="AT886" s="216" t="s">
        <v>218</v>
      </c>
      <c r="AU886" s="216" t="s">
        <v>84</v>
      </c>
      <c r="AY886" s="20" t="s">
        <v>216</v>
      </c>
      <c r="BE886" s="217">
        <f>IF(N886="základní",J886,0)</f>
        <v>0</v>
      </c>
      <c r="BF886" s="217">
        <f>IF(N886="snížená",J886,0)</f>
        <v>0</v>
      </c>
      <c r="BG886" s="217">
        <f>IF(N886="zákl. přenesená",J886,0)</f>
        <v>0</v>
      </c>
      <c r="BH886" s="217">
        <f>IF(N886="sníž. přenesená",J886,0)</f>
        <v>0</v>
      </c>
      <c r="BI886" s="217">
        <f>IF(N886="nulová",J886,0)</f>
        <v>0</v>
      </c>
      <c r="BJ886" s="20" t="s">
        <v>82</v>
      </c>
      <c r="BK886" s="217">
        <f>ROUND(I886*H886,2)</f>
        <v>0</v>
      </c>
      <c r="BL886" s="20" t="s">
        <v>235</v>
      </c>
      <c r="BM886" s="216" t="s">
        <v>1234</v>
      </c>
    </row>
    <row r="887" s="2" customFormat="1">
      <c r="A887" s="41"/>
      <c r="B887" s="42"/>
      <c r="C887" s="43"/>
      <c r="D887" s="218" t="s">
        <v>224</v>
      </c>
      <c r="E887" s="43"/>
      <c r="F887" s="219" t="s">
        <v>1235</v>
      </c>
      <c r="G887" s="43"/>
      <c r="H887" s="43"/>
      <c r="I887" s="220"/>
      <c r="J887" s="43"/>
      <c r="K887" s="43"/>
      <c r="L887" s="47"/>
      <c r="M887" s="221"/>
      <c r="N887" s="222"/>
      <c r="O887" s="87"/>
      <c r="P887" s="87"/>
      <c r="Q887" s="87"/>
      <c r="R887" s="87"/>
      <c r="S887" s="87"/>
      <c r="T887" s="88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T887" s="20" t="s">
        <v>224</v>
      </c>
      <c r="AU887" s="20" t="s">
        <v>84</v>
      </c>
    </row>
    <row r="888" s="2" customFormat="1" ht="16.5" customHeight="1">
      <c r="A888" s="41"/>
      <c r="B888" s="42"/>
      <c r="C888" s="246" t="s">
        <v>1236</v>
      </c>
      <c r="D888" s="246" t="s">
        <v>278</v>
      </c>
      <c r="E888" s="247" t="s">
        <v>1237</v>
      </c>
      <c r="F888" s="248" t="s">
        <v>1238</v>
      </c>
      <c r="G888" s="249" t="s">
        <v>281</v>
      </c>
      <c r="H888" s="250">
        <v>18</v>
      </c>
      <c r="I888" s="251"/>
      <c r="J888" s="252">
        <f>ROUND(I888*H888,2)</f>
        <v>0</v>
      </c>
      <c r="K888" s="248" t="s">
        <v>221</v>
      </c>
      <c r="L888" s="253"/>
      <c r="M888" s="254" t="s">
        <v>19</v>
      </c>
      <c r="N888" s="255" t="s">
        <v>45</v>
      </c>
      <c r="O888" s="87"/>
      <c r="P888" s="214">
        <f>O888*H888</f>
        <v>0</v>
      </c>
      <c r="Q888" s="214">
        <v>0</v>
      </c>
      <c r="R888" s="214">
        <f>Q888*H888</f>
        <v>0</v>
      </c>
      <c r="S888" s="214">
        <v>0</v>
      </c>
      <c r="T888" s="215">
        <f>S888*H888</f>
        <v>0</v>
      </c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R888" s="216" t="s">
        <v>392</v>
      </c>
      <c r="AT888" s="216" t="s">
        <v>278</v>
      </c>
      <c r="AU888" s="216" t="s">
        <v>84</v>
      </c>
      <c r="AY888" s="20" t="s">
        <v>216</v>
      </c>
      <c r="BE888" s="217">
        <f>IF(N888="základní",J888,0)</f>
        <v>0</v>
      </c>
      <c r="BF888" s="217">
        <f>IF(N888="snížená",J888,0)</f>
        <v>0</v>
      </c>
      <c r="BG888" s="217">
        <f>IF(N888="zákl. přenesená",J888,0)</f>
        <v>0</v>
      </c>
      <c r="BH888" s="217">
        <f>IF(N888="sníž. přenesená",J888,0)</f>
        <v>0</v>
      </c>
      <c r="BI888" s="217">
        <f>IF(N888="nulová",J888,0)</f>
        <v>0</v>
      </c>
      <c r="BJ888" s="20" t="s">
        <v>82</v>
      </c>
      <c r="BK888" s="217">
        <f>ROUND(I888*H888,2)</f>
        <v>0</v>
      </c>
      <c r="BL888" s="20" t="s">
        <v>235</v>
      </c>
      <c r="BM888" s="216" t="s">
        <v>1239</v>
      </c>
    </row>
    <row r="889" s="2" customFormat="1" ht="37.8" customHeight="1">
      <c r="A889" s="41"/>
      <c r="B889" s="42"/>
      <c r="C889" s="205" t="s">
        <v>1240</v>
      </c>
      <c r="D889" s="205" t="s">
        <v>218</v>
      </c>
      <c r="E889" s="206" t="s">
        <v>1241</v>
      </c>
      <c r="F889" s="207" t="s">
        <v>1242</v>
      </c>
      <c r="G889" s="208" t="s">
        <v>125</v>
      </c>
      <c r="H889" s="209">
        <v>206</v>
      </c>
      <c r="I889" s="210"/>
      <c r="J889" s="211">
        <f>ROUND(I889*H889,2)</f>
        <v>0</v>
      </c>
      <c r="K889" s="207" t="s">
        <v>221</v>
      </c>
      <c r="L889" s="47"/>
      <c r="M889" s="212" t="s">
        <v>19</v>
      </c>
      <c r="N889" s="213" t="s">
        <v>45</v>
      </c>
      <c r="O889" s="87"/>
      <c r="P889" s="214">
        <f>O889*H889</f>
        <v>0</v>
      </c>
      <c r="Q889" s="214">
        <v>0</v>
      </c>
      <c r="R889" s="214">
        <f>Q889*H889</f>
        <v>0</v>
      </c>
      <c r="S889" s="214">
        <v>0.00040000000000000002</v>
      </c>
      <c r="T889" s="215">
        <f>S889*H889</f>
        <v>0.082400000000000001</v>
      </c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R889" s="216" t="s">
        <v>235</v>
      </c>
      <c r="AT889" s="216" t="s">
        <v>218</v>
      </c>
      <c r="AU889" s="216" t="s">
        <v>84</v>
      </c>
      <c r="AY889" s="20" t="s">
        <v>216</v>
      </c>
      <c r="BE889" s="217">
        <f>IF(N889="základní",J889,0)</f>
        <v>0</v>
      </c>
      <c r="BF889" s="217">
        <f>IF(N889="snížená",J889,0)</f>
        <v>0</v>
      </c>
      <c r="BG889" s="217">
        <f>IF(N889="zákl. přenesená",J889,0)</f>
        <v>0</v>
      </c>
      <c r="BH889" s="217">
        <f>IF(N889="sníž. přenesená",J889,0)</f>
        <v>0</v>
      </c>
      <c r="BI889" s="217">
        <f>IF(N889="nulová",J889,0)</f>
        <v>0</v>
      </c>
      <c r="BJ889" s="20" t="s">
        <v>82</v>
      </c>
      <c r="BK889" s="217">
        <f>ROUND(I889*H889,2)</f>
        <v>0</v>
      </c>
      <c r="BL889" s="20" t="s">
        <v>235</v>
      </c>
      <c r="BM889" s="216" t="s">
        <v>1243</v>
      </c>
    </row>
    <row r="890" s="2" customFormat="1">
      <c r="A890" s="41"/>
      <c r="B890" s="42"/>
      <c r="C890" s="43"/>
      <c r="D890" s="218" t="s">
        <v>224</v>
      </c>
      <c r="E890" s="43"/>
      <c r="F890" s="219" t="s">
        <v>1244</v>
      </c>
      <c r="G890" s="43"/>
      <c r="H890" s="43"/>
      <c r="I890" s="220"/>
      <c r="J890" s="43"/>
      <c r="K890" s="43"/>
      <c r="L890" s="47"/>
      <c r="M890" s="221"/>
      <c r="N890" s="222"/>
      <c r="O890" s="87"/>
      <c r="P890" s="87"/>
      <c r="Q890" s="87"/>
      <c r="R890" s="87"/>
      <c r="S890" s="87"/>
      <c r="T890" s="88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T890" s="20" t="s">
        <v>224</v>
      </c>
      <c r="AU890" s="20" t="s">
        <v>84</v>
      </c>
    </row>
    <row r="891" s="2" customFormat="1" ht="24.15" customHeight="1">
      <c r="A891" s="41"/>
      <c r="B891" s="42"/>
      <c r="C891" s="205" t="s">
        <v>1245</v>
      </c>
      <c r="D891" s="205" t="s">
        <v>218</v>
      </c>
      <c r="E891" s="206" t="s">
        <v>1246</v>
      </c>
      <c r="F891" s="207" t="s">
        <v>1247</v>
      </c>
      <c r="G891" s="208" t="s">
        <v>281</v>
      </c>
      <c r="H891" s="209">
        <v>54</v>
      </c>
      <c r="I891" s="210"/>
      <c r="J891" s="211">
        <f>ROUND(I891*H891,2)</f>
        <v>0</v>
      </c>
      <c r="K891" s="207" t="s">
        <v>221</v>
      </c>
      <c r="L891" s="47"/>
      <c r="M891" s="212" t="s">
        <v>19</v>
      </c>
      <c r="N891" s="213" t="s">
        <v>45</v>
      </c>
      <c r="O891" s="87"/>
      <c r="P891" s="214">
        <f>O891*H891</f>
        <v>0</v>
      </c>
      <c r="Q891" s="214">
        <v>0</v>
      </c>
      <c r="R891" s="214">
        <f>Q891*H891</f>
        <v>0</v>
      </c>
      <c r="S891" s="214">
        <v>0.00025000000000000001</v>
      </c>
      <c r="T891" s="215">
        <f>S891*H891</f>
        <v>0.0135</v>
      </c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R891" s="216" t="s">
        <v>235</v>
      </c>
      <c r="AT891" s="216" t="s">
        <v>218</v>
      </c>
      <c r="AU891" s="216" t="s">
        <v>84</v>
      </c>
      <c r="AY891" s="20" t="s">
        <v>216</v>
      </c>
      <c r="BE891" s="217">
        <f>IF(N891="základní",J891,0)</f>
        <v>0</v>
      </c>
      <c r="BF891" s="217">
        <f>IF(N891="snížená",J891,0)</f>
        <v>0</v>
      </c>
      <c r="BG891" s="217">
        <f>IF(N891="zákl. přenesená",J891,0)</f>
        <v>0</v>
      </c>
      <c r="BH891" s="217">
        <f>IF(N891="sníž. přenesená",J891,0)</f>
        <v>0</v>
      </c>
      <c r="BI891" s="217">
        <f>IF(N891="nulová",J891,0)</f>
        <v>0</v>
      </c>
      <c r="BJ891" s="20" t="s">
        <v>82</v>
      </c>
      <c r="BK891" s="217">
        <f>ROUND(I891*H891,2)</f>
        <v>0</v>
      </c>
      <c r="BL891" s="20" t="s">
        <v>235</v>
      </c>
      <c r="BM891" s="216" t="s">
        <v>1248</v>
      </c>
    </row>
    <row r="892" s="2" customFormat="1">
      <c r="A892" s="41"/>
      <c r="B892" s="42"/>
      <c r="C892" s="43"/>
      <c r="D892" s="218" t="s">
        <v>224</v>
      </c>
      <c r="E892" s="43"/>
      <c r="F892" s="219" t="s">
        <v>1249</v>
      </c>
      <c r="G892" s="43"/>
      <c r="H892" s="43"/>
      <c r="I892" s="220"/>
      <c r="J892" s="43"/>
      <c r="K892" s="43"/>
      <c r="L892" s="47"/>
      <c r="M892" s="221"/>
      <c r="N892" s="222"/>
      <c r="O892" s="87"/>
      <c r="P892" s="87"/>
      <c r="Q892" s="87"/>
      <c r="R892" s="87"/>
      <c r="S892" s="87"/>
      <c r="T892" s="88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T892" s="20" t="s">
        <v>224</v>
      </c>
      <c r="AU892" s="20" t="s">
        <v>84</v>
      </c>
    </row>
    <row r="893" s="13" customFormat="1">
      <c r="A893" s="13"/>
      <c r="B893" s="223"/>
      <c r="C893" s="224"/>
      <c r="D893" s="225" t="s">
        <v>226</v>
      </c>
      <c r="E893" s="226" t="s">
        <v>19</v>
      </c>
      <c r="F893" s="227" t="s">
        <v>1250</v>
      </c>
      <c r="G893" s="224"/>
      <c r="H893" s="228">
        <v>54</v>
      </c>
      <c r="I893" s="229"/>
      <c r="J893" s="224"/>
      <c r="K893" s="224"/>
      <c r="L893" s="230"/>
      <c r="M893" s="231"/>
      <c r="N893" s="232"/>
      <c r="O893" s="232"/>
      <c r="P893" s="232"/>
      <c r="Q893" s="232"/>
      <c r="R893" s="232"/>
      <c r="S893" s="232"/>
      <c r="T893" s="23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34" t="s">
        <v>226</v>
      </c>
      <c r="AU893" s="234" t="s">
        <v>84</v>
      </c>
      <c r="AV893" s="13" t="s">
        <v>84</v>
      </c>
      <c r="AW893" s="13" t="s">
        <v>35</v>
      </c>
      <c r="AX893" s="13" t="s">
        <v>82</v>
      </c>
      <c r="AY893" s="234" t="s">
        <v>216</v>
      </c>
    </row>
    <row r="894" s="2" customFormat="1" ht="24.15" customHeight="1">
      <c r="A894" s="41"/>
      <c r="B894" s="42"/>
      <c r="C894" s="205" t="s">
        <v>1251</v>
      </c>
      <c r="D894" s="205" t="s">
        <v>218</v>
      </c>
      <c r="E894" s="206" t="s">
        <v>1252</v>
      </c>
      <c r="F894" s="207" t="s">
        <v>1253</v>
      </c>
      <c r="G894" s="208" t="s">
        <v>281</v>
      </c>
      <c r="H894" s="209">
        <v>103</v>
      </c>
      <c r="I894" s="210"/>
      <c r="J894" s="211">
        <f>ROUND(I894*H894,2)</f>
        <v>0</v>
      </c>
      <c r="K894" s="207" t="s">
        <v>221</v>
      </c>
      <c r="L894" s="47"/>
      <c r="M894" s="212" t="s">
        <v>19</v>
      </c>
      <c r="N894" s="213" t="s">
        <v>45</v>
      </c>
      <c r="O894" s="87"/>
      <c r="P894" s="214">
        <f>O894*H894</f>
        <v>0</v>
      </c>
      <c r="Q894" s="214">
        <v>0</v>
      </c>
      <c r="R894" s="214">
        <f>Q894*H894</f>
        <v>0</v>
      </c>
      <c r="S894" s="214">
        <v>0.00021000000000000001</v>
      </c>
      <c r="T894" s="215">
        <f>S894*H894</f>
        <v>0.02163</v>
      </c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R894" s="216" t="s">
        <v>235</v>
      </c>
      <c r="AT894" s="216" t="s">
        <v>218</v>
      </c>
      <c r="AU894" s="216" t="s">
        <v>84</v>
      </c>
      <c r="AY894" s="20" t="s">
        <v>216</v>
      </c>
      <c r="BE894" s="217">
        <f>IF(N894="základní",J894,0)</f>
        <v>0</v>
      </c>
      <c r="BF894" s="217">
        <f>IF(N894="snížená",J894,0)</f>
        <v>0</v>
      </c>
      <c r="BG894" s="217">
        <f>IF(N894="zákl. přenesená",J894,0)</f>
        <v>0</v>
      </c>
      <c r="BH894" s="217">
        <f>IF(N894="sníž. přenesená",J894,0)</f>
        <v>0</v>
      </c>
      <c r="BI894" s="217">
        <f>IF(N894="nulová",J894,0)</f>
        <v>0</v>
      </c>
      <c r="BJ894" s="20" t="s">
        <v>82</v>
      </c>
      <c r="BK894" s="217">
        <f>ROUND(I894*H894,2)</f>
        <v>0</v>
      </c>
      <c r="BL894" s="20" t="s">
        <v>235</v>
      </c>
      <c r="BM894" s="216" t="s">
        <v>1254</v>
      </c>
    </row>
    <row r="895" s="2" customFormat="1">
      <c r="A895" s="41"/>
      <c r="B895" s="42"/>
      <c r="C895" s="43"/>
      <c r="D895" s="218" t="s">
        <v>224</v>
      </c>
      <c r="E895" s="43"/>
      <c r="F895" s="219" t="s">
        <v>1255</v>
      </c>
      <c r="G895" s="43"/>
      <c r="H895" s="43"/>
      <c r="I895" s="220"/>
      <c r="J895" s="43"/>
      <c r="K895" s="43"/>
      <c r="L895" s="47"/>
      <c r="M895" s="221"/>
      <c r="N895" s="222"/>
      <c r="O895" s="87"/>
      <c r="P895" s="87"/>
      <c r="Q895" s="87"/>
      <c r="R895" s="87"/>
      <c r="S895" s="87"/>
      <c r="T895" s="88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T895" s="20" t="s">
        <v>224</v>
      </c>
      <c r="AU895" s="20" t="s">
        <v>84</v>
      </c>
    </row>
    <row r="896" s="13" customFormat="1">
      <c r="A896" s="13"/>
      <c r="B896" s="223"/>
      <c r="C896" s="224"/>
      <c r="D896" s="225" t="s">
        <v>226</v>
      </c>
      <c r="E896" s="226" t="s">
        <v>19</v>
      </c>
      <c r="F896" s="227" t="s">
        <v>1256</v>
      </c>
      <c r="G896" s="224"/>
      <c r="H896" s="228">
        <v>103</v>
      </c>
      <c r="I896" s="229"/>
      <c r="J896" s="224"/>
      <c r="K896" s="224"/>
      <c r="L896" s="230"/>
      <c r="M896" s="231"/>
      <c r="N896" s="232"/>
      <c r="O896" s="232"/>
      <c r="P896" s="232"/>
      <c r="Q896" s="232"/>
      <c r="R896" s="232"/>
      <c r="S896" s="232"/>
      <c r="T896" s="23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34" t="s">
        <v>226</v>
      </c>
      <c r="AU896" s="234" t="s">
        <v>84</v>
      </c>
      <c r="AV896" s="13" t="s">
        <v>84</v>
      </c>
      <c r="AW896" s="13" t="s">
        <v>35</v>
      </c>
      <c r="AX896" s="13" t="s">
        <v>82</v>
      </c>
      <c r="AY896" s="234" t="s">
        <v>216</v>
      </c>
    </row>
    <row r="897" s="2" customFormat="1" ht="24.15" customHeight="1">
      <c r="A897" s="41"/>
      <c r="B897" s="42"/>
      <c r="C897" s="205" t="s">
        <v>1257</v>
      </c>
      <c r="D897" s="205" t="s">
        <v>218</v>
      </c>
      <c r="E897" s="206" t="s">
        <v>1258</v>
      </c>
      <c r="F897" s="207" t="s">
        <v>1259</v>
      </c>
      <c r="G897" s="208" t="s">
        <v>281</v>
      </c>
      <c r="H897" s="209">
        <v>18</v>
      </c>
      <c r="I897" s="210"/>
      <c r="J897" s="211">
        <f>ROUND(I897*H897,2)</f>
        <v>0</v>
      </c>
      <c r="K897" s="207" t="s">
        <v>221</v>
      </c>
      <c r="L897" s="47"/>
      <c r="M897" s="212" t="s">
        <v>19</v>
      </c>
      <c r="N897" s="213" t="s">
        <v>45</v>
      </c>
      <c r="O897" s="87"/>
      <c r="P897" s="214">
        <f>O897*H897</f>
        <v>0</v>
      </c>
      <c r="Q897" s="214">
        <v>0</v>
      </c>
      <c r="R897" s="214">
        <f>Q897*H897</f>
        <v>0</v>
      </c>
      <c r="S897" s="214">
        <v>0.0022100000000000002</v>
      </c>
      <c r="T897" s="215">
        <f>S897*H897</f>
        <v>0.039780000000000003</v>
      </c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R897" s="216" t="s">
        <v>235</v>
      </c>
      <c r="AT897" s="216" t="s">
        <v>218</v>
      </c>
      <c r="AU897" s="216" t="s">
        <v>84</v>
      </c>
      <c r="AY897" s="20" t="s">
        <v>216</v>
      </c>
      <c r="BE897" s="217">
        <f>IF(N897="základní",J897,0)</f>
        <v>0</v>
      </c>
      <c r="BF897" s="217">
        <f>IF(N897="snížená",J897,0)</f>
        <v>0</v>
      </c>
      <c r="BG897" s="217">
        <f>IF(N897="zákl. přenesená",J897,0)</f>
        <v>0</v>
      </c>
      <c r="BH897" s="217">
        <f>IF(N897="sníž. přenesená",J897,0)</f>
        <v>0</v>
      </c>
      <c r="BI897" s="217">
        <f>IF(N897="nulová",J897,0)</f>
        <v>0</v>
      </c>
      <c r="BJ897" s="20" t="s">
        <v>82</v>
      </c>
      <c r="BK897" s="217">
        <f>ROUND(I897*H897,2)</f>
        <v>0</v>
      </c>
      <c r="BL897" s="20" t="s">
        <v>235</v>
      </c>
      <c r="BM897" s="216" t="s">
        <v>1260</v>
      </c>
    </row>
    <row r="898" s="2" customFormat="1">
      <c r="A898" s="41"/>
      <c r="B898" s="42"/>
      <c r="C898" s="43"/>
      <c r="D898" s="218" t="s">
        <v>224</v>
      </c>
      <c r="E898" s="43"/>
      <c r="F898" s="219" t="s">
        <v>1261</v>
      </c>
      <c r="G898" s="43"/>
      <c r="H898" s="43"/>
      <c r="I898" s="220"/>
      <c r="J898" s="43"/>
      <c r="K898" s="43"/>
      <c r="L898" s="47"/>
      <c r="M898" s="221"/>
      <c r="N898" s="222"/>
      <c r="O898" s="87"/>
      <c r="P898" s="87"/>
      <c r="Q898" s="87"/>
      <c r="R898" s="87"/>
      <c r="S898" s="87"/>
      <c r="T898" s="88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T898" s="20" t="s">
        <v>224</v>
      </c>
      <c r="AU898" s="20" t="s">
        <v>84</v>
      </c>
    </row>
    <row r="899" s="2" customFormat="1" ht="55.5" customHeight="1">
      <c r="A899" s="41"/>
      <c r="B899" s="42"/>
      <c r="C899" s="205" t="s">
        <v>1262</v>
      </c>
      <c r="D899" s="205" t="s">
        <v>218</v>
      </c>
      <c r="E899" s="206" t="s">
        <v>1263</v>
      </c>
      <c r="F899" s="207" t="s">
        <v>1264</v>
      </c>
      <c r="G899" s="208" t="s">
        <v>246</v>
      </c>
      <c r="H899" s="209">
        <v>0.078</v>
      </c>
      <c r="I899" s="210"/>
      <c r="J899" s="211">
        <f>ROUND(I899*H899,2)</f>
        <v>0</v>
      </c>
      <c r="K899" s="207" t="s">
        <v>221</v>
      </c>
      <c r="L899" s="47"/>
      <c r="M899" s="212" t="s">
        <v>19</v>
      </c>
      <c r="N899" s="213" t="s">
        <v>45</v>
      </c>
      <c r="O899" s="87"/>
      <c r="P899" s="214">
        <f>O899*H899</f>
        <v>0</v>
      </c>
      <c r="Q899" s="214">
        <v>0</v>
      </c>
      <c r="R899" s="214">
        <f>Q899*H899</f>
        <v>0</v>
      </c>
      <c r="S899" s="214">
        <v>0</v>
      </c>
      <c r="T899" s="215">
        <f>S899*H899</f>
        <v>0</v>
      </c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R899" s="216" t="s">
        <v>235</v>
      </c>
      <c r="AT899" s="216" t="s">
        <v>218</v>
      </c>
      <c r="AU899" s="216" t="s">
        <v>84</v>
      </c>
      <c r="AY899" s="20" t="s">
        <v>216</v>
      </c>
      <c r="BE899" s="217">
        <f>IF(N899="základní",J899,0)</f>
        <v>0</v>
      </c>
      <c r="BF899" s="217">
        <f>IF(N899="snížená",J899,0)</f>
        <v>0</v>
      </c>
      <c r="BG899" s="217">
        <f>IF(N899="zákl. přenesená",J899,0)</f>
        <v>0</v>
      </c>
      <c r="BH899" s="217">
        <f>IF(N899="sníž. přenesená",J899,0)</f>
        <v>0</v>
      </c>
      <c r="BI899" s="217">
        <f>IF(N899="nulová",J899,0)</f>
        <v>0</v>
      </c>
      <c r="BJ899" s="20" t="s">
        <v>82</v>
      </c>
      <c r="BK899" s="217">
        <f>ROUND(I899*H899,2)</f>
        <v>0</v>
      </c>
      <c r="BL899" s="20" t="s">
        <v>235</v>
      </c>
      <c r="BM899" s="216" t="s">
        <v>1265</v>
      </c>
    </row>
    <row r="900" s="2" customFormat="1">
      <c r="A900" s="41"/>
      <c r="B900" s="42"/>
      <c r="C900" s="43"/>
      <c r="D900" s="218" t="s">
        <v>224</v>
      </c>
      <c r="E900" s="43"/>
      <c r="F900" s="219" t="s">
        <v>1266</v>
      </c>
      <c r="G900" s="43"/>
      <c r="H900" s="43"/>
      <c r="I900" s="220"/>
      <c r="J900" s="43"/>
      <c r="K900" s="43"/>
      <c r="L900" s="47"/>
      <c r="M900" s="221"/>
      <c r="N900" s="222"/>
      <c r="O900" s="87"/>
      <c r="P900" s="87"/>
      <c r="Q900" s="87"/>
      <c r="R900" s="87"/>
      <c r="S900" s="87"/>
      <c r="T900" s="88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T900" s="20" t="s">
        <v>224</v>
      </c>
      <c r="AU900" s="20" t="s">
        <v>84</v>
      </c>
    </row>
    <row r="901" s="12" customFormat="1" ht="22.8" customHeight="1">
      <c r="A901" s="12"/>
      <c r="B901" s="189"/>
      <c r="C901" s="190"/>
      <c r="D901" s="191" t="s">
        <v>73</v>
      </c>
      <c r="E901" s="203" t="s">
        <v>1267</v>
      </c>
      <c r="F901" s="203" t="s">
        <v>1268</v>
      </c>
      <c r="G901" s="190"/>
      <c r="H901" s="190"/>
      <c r="I901" s="193"/>
      <c r="J901" s="204">
        <f>BK901</f>
        <v>0</v>
      </c>
      <c r="K901" s="190"/>
      <c r="L901" s="195"/>
      <c r="M901" s="196"/>
      <c r="N901" s="197"/>
      <c r="O901" s="197"/>
      <c r="P901" s="198">
        <f>SUM(P902:P917)</f>
        <v>0</v>
      </c>
      <c r="Q901" s="197"/>
      <c r="R901" s="198">
        <f>SUM(R902:R917)</f>
        <v>0.090299999999999991</v>
      </c>
      <c r="S901" s="197"/>
      <c r="T901" s="199">
        <f>SUM(T902:T917)</f>
        <v>0</v>
      </c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R901" s="200" t="s">
        <v>84</v>
      </c>
      <c r="AT901" s="201" t="s">
        <v>73</v>
      </c>
      <c r="AU901" s="201" t="s">
        <v>82</v>
      </c>
      <c r="AY901" s="200" t="s">
        <v>216</v>
      </c>
      <c r="BK901" s="202">
        <f>SUM(BK902:BK917)</f>
        <v>0</v>
      </c>
    </row>
    <row r="902" s="2" customFormat="1" ht="37.8" customHeight="1">
      <c r="A902" s="41"/>
      <c r="B902" s="42"/>
      <c r="C902" s="205" t="s">
        <v>1269</v>
      </c>
      <c r="D902" s="205" t="s">
        <v>218</v>
      </c>
      <c r="E902" s="206" t="s">
        <v>1270</v>
      </c>
      <c r="F902" s="207" t="s">
        <v>1271</v>
      </c>
      <c r="G902" s="208" t="s">
        <v>281</v>
      </c>
      <c r="H902" s="209">
        <v>1</v>
      </c>
      <c r="I902" s="210"/>
      <c r="J902" s="211">
        <f>ROUND(I902*H902,2)</f>
        <v>0</v>
      </c>
      <c r="K902" s="207" t="s">
        <v>221</v>
      </c>
      <c r="L902" s="47"/>
      <c r="M902" s="212" t="s">
        <v>19</v>
      </c>
      <c r="N902" s="213" t="s">
        <v>45</v>
      </c>
      <c r="O902" s="87"/>
      <c r="P902" s="214">
        <f>O902*H902</f>
        <v>0</v>
      </c>
      <c r="Q902" s="214">
        <v>0</v>
      </c>
      <c r="R902" s="214">
        <f>Q902*H902</f>
        <v>0</v>
      </c>
      <c r="S902" s="214">
        <v>0</v>
      </c>
      <c r="T902" s="215">
        <f>S902*H902</f>
        <v>0</v>
      </c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R902" s="216" t="s">
        <v>235</v>
      </c>
      <c r="AT902" s="216" t="s">
        <v>218</v>
      </c>
      <c r="AU902" s="216" t="s">
        <v>84</v>
      </c>
      <c r="AY902" s="20" t="s">
        <v>216</v>
      </c>
      <c r="BE902" s="217">
        <f>IF(N902="základní",J902,0)</f>
        <v>0</v>
      </c>
      <c r="BF902" s="217">
        <f>IF(N902="snížená",J902,0)</f>
        <v>0</v>
      </c>
      <c r="BG902" s="217">
        <f>IF(N902="zákl. přenesená",J902,0)</f>
        <v>0</v>
      </c>
      <c r="BH902" s="217">
        <f>IF(N902="sníž. přenesená",J902,0)</f>
        <v>0</v>
      </c>
      <c r="BI902" s="217">
        <f>IF(N902="nulová",J902,0)</f>
        <v>0</v>
      </c>
      <c r="BJ902" s="20" t="s">
        <v>82</v>
      </c>
      <c r="BK902" s="217">
        <f>ROUND(I902*H902,2)</f>
        <v>0</v>
      </c>
      <c r="BL902" s="20" t="s">
        <v>235</v>
      </c>
      <c r="BM902" s="216" t="s">
        <v>1272</v>
      </c>
    </row>
    <row r="903" s="2" customFormat="1">
      <c r="A903" s="41"/>
      <c r="B903" s="42"/>
      <c r="C903" s="43"/>
      <c r="D903" s="218" t="s">
        <v>224</v>
      </c>
      <c r="E903" s="43"/>
      <c r="F903" s="219" t="s">
        <v>1273</v>
      </c>
      <c r="G903" s="43"/>
      <c r="H903" s="43"/>
      <c r="I903" s="220"/>
      <c r="J903" s="43"/>
      <c r="K903" s="43"/>
      <c r="L903" s="47"/>
      <c r="M903" s="221"/>
      <c r="N903" s="222"/>
      <c r="O903" s="87"/>
      <c r="P903" s="87"/>
      <c r="Q903" s="87"/>
      <c r="R903" s="87"/>
      <c r="S903" s="87"/>
      <c r="T903" s="88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T903" s="20" t="s">
        <v>224</v>
      </c>
      <c r="AU903" s="20" t="s">
        <v>84</v>
      </c>
    </row>
    <row r="904" s="13" customFormat="1">
      <c r="A904" s="13"/>
      <c r="B904" s="223"/>
      <c r="C904" s="224"/>
      <c r="D904" s="225" t="s">
        <v>226</v>
      </c>
      <c r="E904" s="226" t="s">
        <v>19</v>
      </c>
      <c r="F904" s="227" t="s">
        <v>1274</v>
      </c>
      <c r="G904" s="224"/>
      <c r="H904" s="228">
        <v>1</v>
      </c>
      <c r="I904" s="229"/>
      <c r="J904" s="224"/>
      <c r="K904" s="224"/>
      <c r="L904" s="230"/>
      <c r="M904" s="231"/>
      <c r="N904" s="232"/>
      <c r="O904" s="232"/>
      <c r="P904" s="232"/>
      <c r="Q904" s="232"/>
      <c r="R904" s="232"/>
      <c r="S904" s="232"/>
      <c r="T904" s="23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34" t="s">
        <v>226</v>
      </c>
      <c r="AU904" s="234" t="s">
        <v>84</v>
      </c>
      <c r="AV904" s="13" t="s">
        <v>84</v>
      </c>
      <c r="AW904" s="13" t="s">
        <v>35</v>
      </c>
      <c r="AX904" s="13" t="s">
        <v>82</v>
      </c>
      <c r="AY904" s="234" t="s">
        <v>216</v>
      </c>
    </row>
    <row r="905" s="2" customFormat="1" ht="24.15" customHeight="1">
      <c r="A905" s="41"/>
      <c r="B905" s="42"/>
      <c r="C905" s="246" t="s">
        <v>1275</v>
      </c>
      <c r="D905" s="246" t="s">
        <v>278</v>
      </c>
      <c r="E905" s="247" t="s">
        <v>1276</v>
      </c>
      <c r="F905" s="248" t="s">
        <v>1277</v>
      </c>
      <c r="G905" s="249" t="s">
        <v>281</v>
      </c>
      <c r="H905" s="250">
        <v>1</v>
      </c>
      <c r="I905" s="251"/>
      <c r="J905" s="252">
        <f>ROUND(I905*H905,2)</f>
        <v>0</v>
      </c>
      <c r="K905" s="248" t="s">
        <v>19</v>
      </c>
      <c r="L905" s="253"/>
      <c r="M905" s="254" t="s">
        <v>19</v>
      </c>
      <c r="N905" s="255" t="s">
        <v>45</v>
      </c>
      <c r="O905" s="87"/>
      <c r="P905" s="214">
        <f>O905*H905</f>
        <v>0</v>
      </c>
      <c r="Q905" s="214">
        <v>0.0047999999999999996</v>
      </c>
      <c r="R905" s="214">
        <f>Q905*H905</f>
        <v>0.0047999999999999996</v>
      </c>
      <c r="S905" s="214">
        <v>0</v>
      </c>
      <c r="T905" s="215">
        <f>S905*H905</f>
        <v>0</v>
      </c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R905" s="216" t="s">
        <v>392</v>
      </c>
      <c r="AT905" s="216" t="s">
        <v>278</v>
      </c>
      <c r="AU905" s="216" t="s">
        <v>84</v>
      </c>
      <c r="AY905" s="20" t="s">
        <v>216</v>
      </c>
      <c r="BE905" s="217">
        <f>IF(N905="základní",J905,0)</f>
        <v>0</v>
      </c>
      <c r="BF905" s="217">
        <f>IF(N905="snížená",J905,0)</f>
        <v>0</v>
      </c>
      <c r="BG905" s="217">
        <f>IF(N905="zákl. přenesená",J905,0)</f>
        <v>0</v>
      </c>
      <c r="BH905" s="217">
        <f>IF(N905="sníž. přenesená",J905,0)</f>
        <v>0</v>
      </c>
      <c r="BI905" s="217">
        <f>IF(N905="nulová",J905,0)</f>
        <v>0</v>
      </c>
      <c r="BJ905" s="20" t="s">
        <v>82</v>
      </c>
      <c r="BK905" s="217">
        <f>ROUND(I905*H905,2)</f>
        <v>0</v>
      </c>
      <c r="BL905" s="20" t="s">
        <v>235</v>
      </c>
      <c r="BM905" s="216" t="s">
        <v>1278</v>
      </c>
    </row>
    <row r="906" s="2" customFormat="1" ht="37.8" customHeight="1">
      <c r="A906" s="41"/>
      <c r="B906" s="42"/>
      <c r="C906" s="205" t="s">
        <v>1279</v>
      </c>
      <c r="D906" s="205" t="s">
        <v>218</v>
      </c>
      <c r="E906" s="206" t="s">
        <v>1280</v>
      </c>
      <c r="F906" s="207" t="s">
        <v>1281</v>
      </c>
      <c r="G906" s="208" t="s">
        <v>281</v>
      </c>
      <c r="H906" s="209">
        <v>3</v>
      </c>
      <c r="I906" s="210"/>
      <c r="J906" s="211">
        <f>ROUND(I906*H906,2)</f>
        <v>0</v>
      </c>
      <c r="K906" s="207" t="s">
        <v>221</v>
      </c>
      <c r="L906" s="47"/>
      <c r="M906" s="212" t="s">
        <v>19</v>
      </c>
      <c r="N906" s="213" t="s">
        <v>45</v>
      </c>
      <c r="O906" s="87"/>
      <c r="P906" s="214">
        <f>O906*H906</f>
        <v>0</v>
      </c>
      <c r="Q906" s="214">
        <v>0</v>
      </c>
      <c r="R906" s="214">
        <f>Q906*H906</f>
        <v>0</v>
      </c>
      <c r="S906" s="214">
        <v>0</v>
      </c>
      <c r="T906" s="215">
        <f>S906*H906</f>
        <v>0</v>
      </c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R906" s="216" t="s">
        <v>235</v>
      </c>
      <c r="AT906" s="216" t="s">
        <v>218</v>
      </c>
      <c r="AU906" s="216" t="s">
        <v>84</v>
      </c>
      <c r="AY906" s="20" t="s">
        <v>216</v>
      </c>
      <c r="BE906" s="217">
        <f>IF(N906="základní",J906,0)</f>
        <v>0</v>
      </c>
      <c r="BF906" s="217">
        <f>IF(N906="snížená",J906,0)</f>
        <v>0</v>
      </c>
      <c r="BG906" s="217">
        <f>IF(N906="zákl. přenesená",J906,0)</f>
        <v>0</v>
      </c>
      <c r="BH906" s="217">
        <f>IF(N906="sníž. přenesená",J906,0)</f>
        <v>0</v>
      </c>
      <c r="BI906" s="217">
        <f>IF(N906="nulová",J906,0)</f>
        <v>0</v>
      </c>
      <c r="BJ906" s="20" t="s">
        <v>82</v>
      </c>
      <c r="BK906" s="217">
        <f>ROUND(I906*H906,2)</f>
        <v>0</v>
      </c>
      <c r="BL906" s="20" t="s">
        <v>235</v>
      </c>
      <c r="BM906" s="216" t="s">
        <v>1282</v>
      </c>
    </row>
    <row r="907" s="2" customFormat="1">
      <c r="A907" s="41"/>
      <c r="B907" s="42"/>
      <c r="C907" s="43"/>
      <c r="D907" s="218" t="s">
        <v>224</v>
      </c>
      <c r="E907" s="43"/>
      <c r="F907" s="219" t="s">
        <v>1283</v>
      </c>
      <c r="G907" s="43"/>
      <c r="H907" s="43"/>
      <c r="I907" s="220"/>
      <c r="J907" s="43"/>
      <c r="K907" s="43"/>
      <c r="L907" s="47"/>
      <c r="M907" s="221"/>
      <c r="N907" s="222"/>
      <c r="O907" s="87"/>
      <c r="P907" s="87"/>
      <c r="Q907" s="87"/>
      <c r="R907" s="87"/>
      <c r="S907" s="87"/>
      <c r="T907" s="88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T907" s="20" t="s">
        <v>224</v>
      </c>
      <c r="AU907" s="20" t="s">
        <v>84</v>
      </c>
    </row>
    <row r="908" s="2" customFormat="1" ht="24.15" customHeight="1">
      <c r="A908" s="41"/>
      <c r="B908" s="42"/>
      <c r="C908" s="246" t="s">
        <v>1284</v>
      </c>
      <c r="D908" s="246" t="s">
        <v>278</v>
      </c>
      <c r="E908" s="247" t="s">
        <v>1285</v>
      </c>
      <c r="F908" s="248" t="s">
        <v>1286</v>
      </c>
      <c r="G908" s="249" t="s">
        <v>281</v>
      </c>
      <c r="H908" s="250">
        <v>3</v>
      </c>
      <c r="I908" s="251"/>
      <c r="J908" s="252">
        <f>ROUND(I908*H908,2)</f>
        <v>0</v>
      </c>
      <c r="K908" s="248" t="s">
        <v>19</v>
      </c>
      <c r="L908" s="253"/>
      <c r="M908" s="254" t="s">
        <v>19</v>
      </c>
      <c r="N908" s="255" t="s">
        <v>45</v>
      </c>
      <c r="O908" s="87"/>
      <c r="P908" s="214">
        <f>O908*H908</f>
        <v>0</v>
      </c>
      <c r="Q908" s="214">
        <v>0.0088999999999999999</v>
      </c>
      <c r="R908" s="214">
        <f>Q908*H908</f>
        <v>0.026700000000000002</v>
      </c>
      <c r="S908" s="214">
        <v>0</v>
      </c>
      <c r="T908" s="215">
        <f>S908*H908</f>
        <v>0</v>
      </c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R908" s="216" t="s">
        <v>392</v>
      </c>
      <c r="AT908" s="216" t="s">
        <v>278</v>
      </c>
      <c r="AU908" s="216" t="s">
        <v>84</v>
      </c>
      <c r="AY908" s="20" t="s">
        <v>216</v>
      </c>
      <c r="BE908" s="217">
        <f>IF(N908="základní",J908,0)</f>
        <v>0</v>
      </c>
      <c r="BF908" s="217">
        <f>IF(N908="snížená",J908,0)</f>
        <v>0</v>
      </c>
      <c r="BG908" s="217">
        <f>IF(N908="zákl. přenesená",J908,0)</f>
        <v>0</v>
      </c>
      <c r="BH908" s="217">
        <f>IF(N908="sníž. přenesená",J908,0)</f>
        <v>0</v>
      </c>
      <c r="BI908" s="217">
        <f>IF(N908="nulová",J908,0)</f>
        <v>0</v>
      </c>
      <c r="BJ908" s="20" t="s">
        <v>82</v>
      </c>
      <c r="BK908" s="217">
        <f>ROUND(I908*H908,2)</f>
        <v>0</v>
      </c>
      <c r="BL908" s="20" t="s">
        <v>235</v>
      </c>
      <c r="BM908" s="216" t="s">
        <v>1287</v>
      </c>
    </row>
    <row r="909" s="2" customFormat="1">
      <c r="A909" s="41"/>
      <c r="B909" s="42"/>
      <c r="C909" s="43"/>
      <c r="D909" s="225" t="s">
        <v>262</v>
      </c>
      <c r="E909" s="43"/>
      <c r="F909" s="245" t="s">
        <v>263</v>
      </c>
      <c r="G909" s="43"/>
      <c r="H909" s="43"/>
      <c r="I909" s="220"/>
      <c r="J909" s="43"/>
      <c r="K909" s="43"/>
      <c r="L909" s="47"/>
      <c r="M909" s="221"/>
      <c r="N909" s="222"/>
      <c r="O909" s="87"/>
      <c r="P909" s="87"/>
      <c r="Q909" s="87"/>
      <c r="R909" s="87"/>
      <c r="S909" s="87"/>
      <c r="T909" s="88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T909" s="20" t="s">
        <v>262</v>
      </c>
      <c r="AU909" s="20" t="s">
        <v>84</v>
      </c>
    </row>
    <row r="910" s="2" customFormat="1" ht="37.8" customHeight="1">
      <c r="A910" s="41"/>
      <c r="B910" s="42"/>
      <c r="C910" s="205" t="s">
        <v>1288</v>
      </c>
      <c r="D910" s="205" t="s">
        <v>218</v>
      </c>
      <c r="E910" s="206" t="s">
        <v>1289</v>
      </c>
      <c r="F910" s="207" t="s">
        <v>1290</v>
      </c>
      <c r="G910" s="208" t="s">
        <v>281</v>
      </c>
      <c r="H910" s="209">
        <v>4</v>
      </c>
      <c r="I910" s="210"/>
      <c r="J910" s="211">
        <f>ROUND(I910*H910,2)</f>
        <v>0</v>
      </c>
      <c r="K910" s="207" t="s">
        <v>221</v>
      </c>
      <c r="L910" s="47"/>
      <c r="M910" s="212" t="s">
        <v>19</v>
      </c>
      <c r="N910" s="213" t="s">
        <v>45</v>
      </c>
      <c r="O910" s="87"/>
      <c r="P910" s="214">
        <f>O910*H910</f>
        <v>0</v>
      </c>
      <c r="Q910" s="214">
        <v>0</v>
      </c>
      <c r="R910" s="214">
        <f>Q910*H910</f>
        <v>0</v>
      </c>
      <c r="S910" s="214">
        <v>0</v>
      </c>
      <c r="T910" s="215">
        <f>S910*H910</f>
        <v>0</v>
      </c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R910" s="216" t="s">
        <v>235</v>
      </c>
      <c r="AT910" s="216" t="s">
        <v>218</v>
      </c>
      <c r="AU910" s="216" t="s">
        <v>84</v>
      </c>
      <c r="AY910" s="20" t="s">
        <v>216</v>
      </c>
      <c r="BE910" s="217">
        <f>IF(N910="základní",J910,0)</f>
        <v>0</v>
      </c>
      <c r="BF910" s="217">
        <f>IF(N910="snížená",J910,0)</f>
        <v>0</v>
      </c>
      <c r="BG910" s="217">
        <f>IF(N910="zákl. přenesená",J910,0)</f>
        <v>0</v>
      </c>
      <c r="BH910" s="217">
        <f>IF(N910="sníž. přenesená",J910,0)</f>
        <v>0</v>
      </c>
      <c r="BI910" s="217">
        <f>IF(N910="nulová",J910,0)</f>
        <v>0</v>
      </c>
      <c r="BJ910" s="20" t="s">
        <v>82</v>
      </c>
      <c r="BK910" s="217">
        <f>ROUND(I910*H910,2)</f>
        <v>0</v>
      </c>
      <c r="BL910" s="20" t="s">
        <v>235</v>
      </c>
      <c r="BM910" s="216" t="s">
        <v>1291</v>
      </c>
    </row>
    <row r="911" s="2" customFormat="1">
      <c r="A911" s="41"/>
      <c r="B911" s="42"/>
      <c r="C911" s="43"/>
      <c r="D911" s="218" t="s">
        <v>224</v>
      </c>
      <c r="E911" s="43"/>
      <c r="F911" s="219" t="s">
        <v>1292</v>
      </c>
      <c r="G911" s="43"/>
      <c r="H911" s="43"/>
      <c r="I911" s="220"/>
      <c r="J911" s="43"/>
      <c r="K911" s="43"/>
      <c r="L911" s="47"/>
      <c r="M911" s="221"/>
      <c r="N911" s="222"/>
      <c r="O911" s="87"/>
      <c r="P911" s="87"/>
      <c r="Q911" s="87"/>
      <c r="R911" s="87"/>
      <c r="S911" s="87"/>
      <c r="T911" s="88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T911" s="20" t="s">
        <v>224</v>
      </c>
      <c r="AU911" s="20" t="s">
        <v>84</v>
      </c>
    </row>
    <row r="912" s="13" customFormat="1">
      <c r="A912" s="13"/>
      <c r="B912" s="223"/>
      <c r="C912" s="224"/>
      <c r="D912" s="225" t="s">
        <v>226</v>
      </c>
      <c r="E912" s="226" t="s">
        <v>19</v>
      </c>
      <c r="F912" s="227" t="s">
        <v>1293</v>
      </c>
      <c r="G912" s="224"/>
      <c r="H912" s="228">
        <v>4</v>
      </c>
      <c r="I912" s="229"/>
      <c r="J912" s="224"/>
      <c r="K912" s="224"/>
      <c r="L912" s="230"/>
      <c r="M912" s="231"/>
      <c r="N912" s="232"/>
      <c r="O912" s="232"/>
      <c r="P912" s="232"/>
      <c r="Q912" s="232"/>
      <c r="R912" s="232"/>
      <c r="S912" s="232"/>
      <c r="T912" s="23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34" t="s">
        <v>226</v>
      </c>
      <c r="AU912" s="234" t="s">
        <v>84</v>
      </c>
      <c r="AV912" s="13" t="s">
        <v>84</v>
      </c>
      <c r="AW912" s="13" t="s">
        <v>35</v>
      </c>
      <c r="AX912" s="13" t="s">
        <v>82</v>
      </c>
      <c r="AY912" s="234" t="s">
        <v>216</v>
      </c>
    </row>
    <row r="913" s="2" customFormat="1" ht="24.15" customHeight="1">
      <c r="A913" s="41"/>
      <c r="B913" s="42"/>
      <c r="C913" s="246" t="s">
        <v>1294</v>
      </c>
      <c r="D913" s="246" t="s">
        <v>278</v>
      </c>
      <c r="E913" s="247" t="s">
        <v>1295</v>
      </c>
      <c r="F913" s="248" t="s">
        <v>1296</v>
      </c>
      <c r="G913" s="249" t="s">
        <v>281</v>
      </c>
      <c r="H913" s="250">
        <v>4</v>
      </c>
      <c r="I913" s="251"/>
      <c r="J913" s="252">
        <f>ROUND(I913*H913,2)</f>
        <v>0</v>
      </c>
      <c r="K913" s="248" t="s">
        <v>221</v>
      </c>
      <c r="L913" s="253"/>
      <c r="M913" s="254" t="s">
        <v>19</v>
      </c>
      <c r="N913" s="255" t="s">
        <v>45</v>
      </c>
      <c r="O913" s="87"/>
      <c r="P913" s="214">
        <f>O913*H913</f>
        <v>0</v>
      </c>
      <c r="Q913" s="214">
        <v>0.0147</v>
      </c>
      <c r="R913" s="214">
        <f>Q913*H913</f>
        <v>0.058799999999999998</v>
      </c>
      <c r="S913" s="214">
        <v>0</v>
      </c>
      <c r="T913" s="215">
        <f>S913*H913</f>
        <v>0</v>
      </c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R913" s="216" t="s">
        <v>392</v>
      </c>
      <c r="AT913" s="216" t="s">
        <v>278</v>
      </c>
      <c r="AU913" s="216" t="s">
        <v>84</v>
      </c>
      <c r="AY913" s="20" t="s">
        <v>216</v>
      </c>
      <c r="BE913" s="217">
        <f>IF(N913="základní",J913,0)</f>
        <v>0</v>
      </c>
      <c r="BF913" s="217">
        <f>IF(N913="snížená",J913,0)</f>
        <v>0</v>
      </c>
      <c r="BG913" s="217">
        <f>IF(N913="zákl. přenesená",J913,0)</f>
        <v>0</v>
      </c>
      <c r="BH913" s="217">
        <f>IF(N913="sníž. přenesená",J913,0)</f>
        <v>0</v>
      </c>
      <c r="BI913" s="217">
        <f>IF(N913="nulová",J913,0)</f>
        <v>0</v>
      </c>
      <c r="BJ913" s="20" t="s">
        <v>82</v>
      </c>
      <c r="BK913" s="217">
        <f>ROUND(I913*H913,2)</f>
        <v>0</v>
      </c>
      <c r="BL913" s="20" t="s">
        <v>235</v>
      </c>
      <c r="BM913" s="216" t="s">
        <v>1297</v>
      </c>
    </row>
    <row r="914" s="2" customFormat="1">
      <c r="A914" s="41"/>
      <c r="B914" s="42"/>
      <c r="C914" s="43"/>
      <c r="D914" s="225" t="s">
        <v>262</v>
      </c>
      <c r="E914" s="43"/>
      <c r="F914" s="245" t="s">
        <v>263</v>
      </c>
      <c r="G914" s="43"/>
      <c r="H914" s="43"/>
      <c r="I914" s="220"/>
      <c r="J914" s="43"/>
      <c r="K914" s="43"/>
      <c r="L914" s="47"/>
      <c r="M914" s="221"/>
      <c r="N914" s="222"/>
      <c r="O914" s="87"/>
      <c r="P914" s="87"/>
      <c r="Q914" s="87"/>
      <c r="R914" s="87"/>
      <c r="S914" s="87"/>
      <c r="T914" s="88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T914" s="20" t="s">
        <v>262</v>
      </c>
      <c r="AU914" s="20" t="s">
        <v>84</v>
      </c>
    </row>
    <row r="915" s="2" customFormat="1" ht="21.75" customHeight="1">
      <c r="A915" s="41"/>
      <c r="B915" s="42"/>
      <c r="C915" s="205" t="s">
        <v>1298</v>
      </c>
      <c r="D915" s="205" t="s">
        <v>218</v>
      </c>
      <c r="E915" s="206" t="s">
        <v>1299</v>
      </c>
      <c r="F915" s="207" t="s">
        <v>1300</v>
      </c>
      <c r="G915" s="208" t="s">
        <v>293</v>
      </c>
      <c r="H915" s="209">
        <v>1</v>
      </c>
      <c r="I915" s="210"/>
      <c r="J915" s="211">
        <f>ROUND(I915*H915,2)</f>
        <v>0</v>
      </c>
      <c r="K915" s="207" t="s">
        <v>19</v>
      </c>
      <c r="L915" s="47"/>
      <c r="M915" s="212" t="s">
        <v>19</v>
      </c>
      <c r="N915" s="213" t="s">
        <v>45</v>
      </c>
      <c r="O915" s="87"/>
      <c r="P915" s="214">
        <f>O915*H915</f>
        <v>0</v>
      </c>
      <c r="Q915" s="214">
        <v>0</v>
      </c>
      <c r="R915" s="214">
        <f>Q915*H915</f>
        <v>0</v>
      </c>
      <c r="S915" s="214">
        <v>0</v>
      </c>
      <c r="T915" s="215">
        <f>S915*H915</f>
        <v>0</v>
      </c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R915" s="216" t="s">
        <v>235</v>
      </c>
      <c r="AT915" s="216" t="s">
        <v>218</v>
      </c>
      <c r="AU915" s="216" t="s">
        <v>84</v>
      </c>
      <c r="AY915" s="20" t="s">
        <v>216</v>
      </c>
      <c r="BE915" s="217">
        <f>IF(N915="základní",J915,0)</f>
        <v>0</v>
      </c>
      <c r="BF915" s="217">
        <f>IF(N915="snížená",J915,0)</f>
        <v>0</v>
      </c>
      <c r="BG915" s="217">
        <f>IF(N915="zákl. přenesená",J915,0)</f>
        <v>0</v>
      </c>
      <c r="BH915" s="217">
        <f>IF(N915="sníž. přenesená",J915,0)</f>
        <v>0</v>
      </c>
      <c r="BI915" s="217">
        <f>IF(N915="nulová",J915,0)</f>
        <v>0</v>
      </c>
      <c r="BJ915" s="20" t="s">
        <v>82</v>
      </c>
      <c r="BK915" s="217">
        <f>ROUND(I915*H915,2)</f>
        <v>0</v>
      </c>
      <c r="BL915" s="20" t="s">
        <v>235</v>
      </c>
      <c r="BM915" s="216" t="s">
        <v>1301</v>
      </c>
    </row>
    <row r="916" s="2" customFormat="1" ht="55.5" customHeight="1">
      <c r="A916" s="41"/>
      <c r="B916" s="42"/>
      <c r="C916" s="205" t="s">
        <v>1302</v>
      </c>
      <c r="D916" s="205" t="s">
        <v>218</v>
      </c>
      <c r="E916" s="206" t="s">
        <v>1303</v>
      </c>
      <c r="F916" s="207" t="s">
        <v>1304</v>
      </c>
      <c r="G916" s="208" t="s">
        <v>246</v>
      </c>
      <c r="H916" s="209">
        <v>0.089999999999999997</v>
      </c>
      <c r="I916" s="210"/>
      <c r="J916" s="211">
        <f>ROUND(I916*H916,2)</f>
        <v>0</v>
      </c>
      <c r="K916" s="207" t="s">
        <v>221</v>
      </c>
      <c r="L916" s="47"/>
      <c r="M916" s="212" t="s">
        <v>19</v>
      </c>
      <c r="N916" s="213" t="s">
        <v>45</v>
      </c>
      <c r="O916" s="87"/>
      <c r="P916" s="214">
        <f>O916*H916</f>
        <v>0</v>
      </c>
      <c r="Q916" s="214">
        <v>0</v>
      </c>
      <c r="R916" s="214">
        <f>Q916*H916</f>
        <v>0</v>
      </c>
      <c r="S916" s="214">
        <v>0</v>
      </c>
      <c r="T916" s="215">
        <f>S916*H916</f>
        <v>0</v>
      </c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R916" s="216" t="s">
        <v>235</v>
      </c>
      <c r="AT916" s="216" t="s">
        <v>218</v>
      </c>
      <c r="AU916" s="216" t="s">
        <v>84</v>
      </c>
      <c r="AY916" s="20" t="s">
        <v>216</v>
      </c>
      <c r="BE916" s="217">
        <f>IF(N916="základní",J916,0)</f>
        <v>0</v>
      </c>
      <c r="BF916" s="217">
        <f>IF(N916="snížená",J916,0)</f>
        <v>0</v>
      </c>
      <c r="BG916" s="217">
        <f>IF(N916="zákl. přenesená",J916,0)</f>
        <v>0</v>
      </c>
      <c r="BH916" s="217">
        <f>IF(N916="sníž. přenesená",J916,0)</f>
        <v>0</v>
      </c>
      <c r="BI916" s="217">
        <f>IF(N916="nulová",J916,0)</f>
        <v>0</v>
      </c>
      <c r="BJ916" s="20" t="s">
        <v>82</v>
      </c>
      <c r="BK916" s="217">
        <f>ROUND(I916*H916,2)</f>
        <v>0</v>
      </c>
      <c r="BL916" s="20" t="s">
        <v>235</v>
      </c>
      <c r="BM916" s="216" t="s">
        <v>1305</v>
      </c>
    </row>
    <row r="917" s="2" customFormat="1">
      <c r="A917" s="41"/>
      <c r="B917" s="42"/>
      <c r="C917" s="43"/>
      <c r="D917" s="218" t="s">
        <v>224</v>
      </c>
      <c r="E917" s="43"/>
      <c r="F917" s="219" t="s">
        <v>1306</v>
      </c>
      <c r="G917" s="43"/>
      <c r="H917" s="43"/>
      <c r="I917" s="220"/>
      <c r="J917" s="43"/>
      <c r="K917" s="43"/>
      <c r="L917" s="47"/>
      <c r="M917" s="221"/>
      <c r="N917" s="222"/>
      <c r="O917" s="87"/>
      <c r="P917" s="87"/>
      <c r="Q917" s="87"/>
      <c r="R917" s="87"/>
      <c r="S917" s="87"/>
      <c r="T917" s="88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T917" s="20" t="s">
        <v>224</v>
      </c>
      <c r="AU917" s="20" t="s">
        <v>84</v>
      </c>
    </row>
    <row r="918" s="12" customFormat="1" ht="22.8" customHeight="1">
      <c r="A918" s="12"/>
      <c r="B918" s="189"/>
      <c r="C918" s="190"/>
      <c r="D918" s="191" t="s">
        <v>73</v>
      </c>
      <c r="E918" s="203" t="s">
        <v>1307</v>
      </c>
      <c r="F918" s="203" t="s">
        <v>1308</v>
      </c>
      <c r="G918" s="190"/>
      <c r="H918" s="190"/>
      <c r="I918" s="193"/>
      <c r="J918" s="204">
        <f>BK918</f>
        <v>0</v>
      </c>
      <c r="K918" s="190"/>
      <c r="L918" s="195"/>
      <c r="M918" s="196"/>
      <c r="N918" s="197"/>
      <c r="O918" s="197"/>
      <c r="P918" s="198">
        <f>SUM(P919:P1039)</f>
        <v>0</v>
      </c>
      <c r="Q918" s="197"/>
      <c r="R918" s="198">
        <f>SUM(R919:R1039)</f>
        <v>2.1723965000000001</v>
      </c>
      <c r="S918" s="197"/>
      <c r="T918" s="199">
        <f>SUM(T919:T1039)</f>
        <v>1.7361282</v>
      </c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R918" s="200" t="s">
        <v>84</v>
      </c>
      <c r="AT918" s="201" t="s">
        <v>73</v>
      </c>
      <c r="AU918" s="201" t="s">
        <v>82</v>
      </c>
      <c r="AY918" s="200" t="s">
        <v>216</v>
      </c>
      <c r="BK918" s="202">
        <f>SUM(BK919:BK1039)</f>
        <v>0</v>
      </c>
    </row>
    <row r="919" s="2" customFormat="1" ht="24.15" customHeight="1">
      <c r="A919" s="41"/>
      <c r="B919" s="42"/>
      <c r="C919" s="205" t="s">
        <v>1309</v>
      </c>
      <c r="D919" s="205" t="s">
        <v>218</v>
      </c>
      <c r="E919" s="206" t="s">
        <v>1310</v>
      </c>
      <c r="F919" s="207" t="s">
        <v>1311</v>
      </c>
      <c r="G919" s="208" t="s">
        <v>125</v>
      </c>
      <c r="H919" s="209">
        <v>322.11000000000001</v>
      </c>
      <c r="I919" s="210"/>
      <c r="J919" s="211">
        <f>ROUND(I919*H919,2)</f>
        <v>0</v>
      </c>
      <c r="K919" s="207" t="s">
        <v>221</v>
      </c>
      <c r="L919" s="47"/>
      <c r="M919" s="212" t="s">
        <v>19</v>
      </c>
      <c r="N919" s="213" t="s">
        <v>45</v>
      </c>
      <c r="O919" s="87"/>
      <c r="P919" s="214">
        <f>O919*H919</f>
        <v>0</v>
      </c>
      <c r="Q919" s="214">
        <v>0</v>
      </c>
      <c r="R919" s="214">
        <f>Q919*H919</f>
        <v>0</v>
      </c>
      <c r="S919" s="214">
        <v>0.00167</v>
      </c>
      <c r="T919" s="215">
        <f>S919*H919</f>
        <v>0.5379237</v>
      </c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  <c r="AR919" s="216" t="s">
        <v>235</v>
      </c>
      <c r="AT919" s="216" t="s">
        <v>218</v>
      </c>
      <c r="AU919" s="216" t="s">
        <v>84</v>
      </c>
      <c r="AY919" s="20" t="s">
        <v>216</v>
      </c>
      <c r="BE919" s="217">
        <f>IF(N919="základní",J919,0)</f>
        <v>0</v>
      </c>
      <c r="BF919" s="217">
        <f>IF(N919="snížená",J919,0)</f>
        <v>0</v>
      </c>
      <c r="BG919" s="217">
        <f>IF(N919="zákl. přenesená",J919,0)</f>
        <v>0</v>
      </c>
      <c r="BH919" s="217">
        <f>IF(N919="sníž. přenesená",J919,0)</f>
        <v>0</v>
      </c>
      <c r="BI919" s="217">
        <f>IF(N919="nulová",J919,0)</f>
        <v>0</v>
      </c>
      <c r="BJ919" s="20" t="s">
        <v>82</v>
      </c>
      <c r="BK919" s="217">
        <f>ROUND(I919*H919,2)</f>
        <v>0</v>
      </c>
      <c r="BL919" s="20" t="s">
        <v>235</v>
      </c>
      <c r="BM919" s="216" t="s">
        <v>1312</v>
      </c>
    </row>
    <row r="920" s="2" customFormat="1">
      <c r="A920" s="41"/>
      <c r="B920" s="42"/>
      <c r="C920" s="43"/>
      <c r="D920" s="218" t="s">
        <v>224</v>
      </c>
      <c r="E920" s="43"/>
      <c r="F920" s="219" t="s">
        <v>1313</v>
      </c>
      <c r="G920" s="43"/>
      <c r="H920" s="43"/>
      <c r="I920" s="220"/>
      <c r="J920" s="43"/>
      <c r="K920" s="43"/>
      <c r="L920" s="47"/>
      <c r="M920" s="221"/>
      <c r="N920" s="222"/>
      <c r="O920" s="87"/>
      <c r="P920" s="87"/>
      <c r="Q920" s="87"/>
      <c r="R920" s="87"/>
      <c r="S920" s="87"/>
      <c r="T920" s="88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T920" s="20" t="s">
        <v>224</v>
      </c>
      <c r="AU920" s="20" t="s">
        <v>84</v>
      </c>
    </row>
    <row r="921" s="13" customFormat="1">
      <c r="A921" s="13"/>
      <c r="B921" s="223"/>
      <c r="C921" s="224"/>
      <c r="D921" s="225" t="s">
        <v>226</v>
      </c>
      <c r="E921" s="226" t="s">
        <v>19</v>
      </c>
      <c r="F921" s="227" t="s">
        <v>1314</v>
      </c>
      <c r="G921" s="224"/>
      <c r="H921" s="228">
        <v>60</v>
      </c>
      <c r="I921" s="229"/>
      <c r="J921" s="224"/>
      <c r="K921" s="224"/>
      <c r="L921" s="230"/>
      <c r="M921" s="231"/>
      <c r="N921" s="232"/>
      <c r="O921" s="232"/>
      <c r="P921" s="232"/>
      <c r="Q921" s="232"/>
      <c r="R921" s="232"/>
      <c r="S921" s="232"/>
      <c r="T921" s="23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34" t="s">
        <v>226</v>
      </c>
      <c r="AU921" s="234" t="s">
        <v>84</v>
      </c>
      <c r="AV921" s="13" t="s">
        <v>84</v>
      </c>
      <c r="AW921" s="13" t="s">
        <v>35</v>
      </c>
      <c r="AX921" s="13" t="s">
        <v>74</v>
      </c>
      <c r="AY921" s="234" t="s">
        <v>216</v>
      </c>
    </row>
    <row r="922" s="13" customFormat="1">
      <c r="A922" s="13"/>
      <c r="B922" s="223"/>
      <c r="C922" s="224"/>
      <c r="D922" s="225" t="s">
        <v>226</v>
      </c>
      <c r="E922" s="226" t="s">
        <v>19</v>
      </c>
      <c r="F922" s="227" t="s">
        <v>1315</v>
      </c>
      <c r="G922" s="224"/>
      <c r="H922" s="228">
        <v>27</v>
      </c>
      <c r="I922" s="229"/>
      <c r="J922" s="224"/>
      <c r="K922" s="224"/>
      <c r="L922" s="230"/>
      <c r="M922" s="231"/>
      <c r="N922" s="232"/>
      <c r="O922" s="232"/>
      <c r="P922" s="232"/>
      <c r="Q922" s="232"/>
      <c r="R922" s="232"/>
      <c r="S922" s="232"/>
      <c r="T922" s="23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34" t="s">
        <v>226</v>
      </c>
      <c r="AU922" s="234" t="s">
        <v>84</v>
      </c>
      <c r="AV922" s="13" t="s">
        <v>84</v>
      </c>
      <c r="AW922" s="13" t="s">
        <v>35</v>
      </c>
      <c r="AX922" s="13" t="s">
        <v>74</v>
      </c>
      <c r="AY922" s="234" t="s">
        <v>216</v>
      </c>
    </row>
    <row r="923" s="13" customFormat="1">
      <c r="A923" s="13"/>
      <c r="B923" s="223"/>
      <c r="C923" s="224"/>
      <c r="D923" s="225" t="s">
        <v>226</v>
      </c>
      <c r="E923" s="226" t="s">
        <v>19</v>
      </c>
      <c r="F923" s="227" t="s">
        <v>1316</v>
      </c>
      <c r="G923" s="224"/>
      <c r="H923" s="228">
        <v>12</v>
      </c>
      <c r="I923" s="229"/>
      <c r="J923" s="224"/>
      <c r="K923" s="224"/>
      <c r="L923" s="230"/>
      <c r="M923" s="231"/>
      <c r="N923" s="232"/>
      <c r="O923" s="232"/>
      <c r="P923" s="232"/>
      <c r="Q923" s="232"/>
      <c r="R923" s="232"/>
      <c r="S923" s="232"/>
      <c r="T923" s="23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34" t="s">
        <v>226</v>
      </c>
      <c r="AU923" s="234" t="s">
        <v>84</v>
      </c>
      <c r="AV923" s="13" t="s">
        <v>84</v>
      </c>
      <c r="AW923" s="13" t="s">
        <v>35</v>
      </c>
      <c r="AX923" s="13" t="s">
        <v>74</v>
      </c>
      <c r="AY923" s="234" t="s">
        <v>216</v>
      </c>
    </row>
    <row r="924" s="13" customFormat="1">
      <c r="A924" s="13"/>
      <c r="B924" s="223"/>
      <c r="C924" s="224"/>
      <c r="D924" s="225" t="s">
        <v>226</v>
      </c>
      <c r="E924" s="226" t="s">
        <v>19</v>
      </c>
      <c r="F924" s="227" t="s">
        <v>1317</v>
      </c>
      <c r="G924" s="224"/>
      <c r="H924" s="228">
        <v>21</v>
      </c>
      <c r="I924" s="229"/>
      <c r="J924" s="224"/>
      <c r="K924" s="224"/>
      <c r="L924" s="230"/>
      <c r="M924" s="231"/>
      <c r="N924" s="232"/>
      <c r="O924" s="232"/>
      <c r="P924" s="232"/>
      <c r="Q924" s="232"/>
      <c r="R924" s="232"/>
      <c r="S924" s="232"/>
      <c r="T924" s="23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34" t="s">
        <v>226</v>
      </c>
      <c r="AU924" s="234" t="s">
        <v>84</v>
      </c>
      <c r="AV924" s="13" t="s">
        <v>84</v>
      </c>
      <c r="AW924" s="13" t="s">
        <v>35</v>
      </c>
      <c r="AX924" s="13" t="s">
        <v>74</v>
      </c>
      <c r="AY924" s="234" t="s">
        <v>216</v>
      </c>
    </row>
    <row r="925" s="13" customFormat="1">
      <c r="A925" s="13"/>
      <c r="B925" s="223"/>
      <c r="C925" s="224"/>
      <c r="D925" s="225" t="s">
        <v>226</v>
      </c>
      <c r="E925" s="226" t="s">
        <v>19</v>
      </c>
      <c r="F925" s="227" t="s">
        <v>1318</v>
      </c>
      <c r="G925" s="224"/>
      <c r="H925" s="228">
        <v>16.649999999999999</v>
      </c>
      <c r="I925" s="229"/>
      <c r="J925" s="224"/>
      <c r="K925" s="224"/>
      <c r="L925" s="230"/>
      <c r="M925" s="231"/>
      <c r="N925" s="232"/>
      <c r="O925" s="232"/>
      <c r="P925" s="232"/>
      <c r="Q925" s="232"/>
      <c r="R925" s="232"/>
      <c r="S925" s="232"/>
      <c r="T925" s="23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34" t="s">
        <v>226</v>
      </c>
      <c r="AU925" s="234" t="s">
        <v>84</v>
      </c>
      <c r="AV925" s="13" t="s">
        <v>84</v>
      </c>
      <c r="AW925" s="13" t="s">
        <v>35</v>
      </c>
      <c r="AX925" s="13" t="s">
        <v>74</v>
      </c>
      <c r="AY925" s="234" t="s">
        <v>216</v>
      </c>
    </row>
    <row r="926" s="13" customFormat="1">
      <c r="A926" s="13"/>
      <c r="B926" s="223"/>
      <c r="C926" s="224"/>
      <c r="D926" s="225" t="s">
        <v>226</v>
      </c>
      <c r="E926" s="226" t="s">
        <v>19</v>
      </c>
      <c r="F926" s="227" t="s">
        <v>1319</v>
      </c>
      <c r="G926" s="224"/>
      <c r="H926" s="228">
        <v>1.1000000000000001</v>
      </c>
      <c r="I926" s="229"/>
      <c r="J926" s="224"/>
      <c r="K926" s="224"/>
      <c r="L926" s="230"/>
      <c r="M926" s="231"/>
      <c r="N926" s="232"/>
      <c r="O926" s="232"/>
      <c r="P926" s="232"/>
      <c r="Q926" s="232"/>
      <c r="R926" s="232"/>
      <c r="S926" s="232"/>
      <c r="T926" s="23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34" t="s">
        <v>226</v>
      </c>
      <c r="AU926" s="234" t="s">
        <v>84</v>
      </c>
      <c r="AV926" s="13" t="s">
        <v>84</v>
      </c>
      <c r="AW926" s="13" t="s">
        <v>35</v>
      </c>
      <c r="AX926" s="13" t="s">
        <v>74</v>
      </c>
      <c r="AY926" s="234" t="s">
        <v>216</v>
      </c>
    </row>
    <row r="927" s="13" customFormat="1">
      <c r="A927" s="13"/>
      <c r="B927" s="223"/>
      <c r="C927" s="224"/>
      <c r="D927" s="225" t="s">
        <v>226</v>
      </c>
      <c r="E927" s="226" t="s">
        <v>19</v>
      </c>
      <c r="F927" s="227" t="s">
        <v>1320</v>
      </c>
      <c r="G927" s="224"/>
      <c r="H927" s="228">
        <v>4.3499999999999996</v>
      </c>
      <c r="I927" s="229"/>
      <c r="J927" s="224"/>
      <c r="K927" s="224"/>
      <c r="L927" s="230"/>
      <c r="M927" s="231"/>
      <c r="N927" s="232"/>
      <c r="O927" s="232"/>
      <c r="P927" s="232"/>
      <c r="Q927" s="232"/>
      <c r="R927" s="232"/>
      <c r="S927" s="232"/>
      <c r="T927" s="23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34" t="s">
        <v>226</v>
      </c>
      <c r="AU927" s="234" t="s">
        <v>84</v>
      </c>
      <c r="AV927" s="13" t="s">
        <v>84</v>
      </c>
      <c r="AW927" s="13" t="s">
        <v>35</v>
      </c>
      <c r="AX927" s="13" t="s">
        <v>74</v>
      </c>
      <c r="AY927" s="234" t="s">
        <v>216</v>
      </c>
    </row>
    <row r="928" s="13" customFormat="1">
      <c r="A928" s="13"/>
      <c r="B928" s="223"/>
      <c r="C928" s="224"/>
      <c r="D928" s="225" t="s">
        <v>226</v>
      </c>
      <c r="E928" s="226" t="s">
        <v>19</v>
      </c>
      <c r="F928" s="227" t="s">
        <v>1321</v>
      </c>
      <c r="G928" s="224"/>
      <c r="H928" s="228">
        <v>43.700000000000003</v>
      </c>
      <c r="I928" s="229"/>
      <c r="J928" s="224"/>
      <c r="K928" s="224"/>
      <c r="L928" s="230"/>
      <c r="M928" s="231"/>
      <c r="N928" s="232"/>
      <c r="O928" s="232"/>
      <c r="P928" s="232"/>
      <c r="Q928" s="232"/>
      <c r="R928" s="232"/>
      <c r="S928" s="232"/>
      <c r="T928" s="23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34" t="s">
        <v>226</v>
      </c>
      <c r="AU928" s="234" t="s">
        <v>84</v>
      </c>
      <c r="AV928" s="13" t="s">
        <v>84</v>
      </c>
      <c r="AW928" s="13" t="s">
        <v>35</v>
      </c>
      <c r="AX928" s="13" t="s">
        <v>74</v>
      </c>
      <c r="AY928" s="234" t="s">
        <v>216</v>
      </c>
    </row>
    <row r="929" s="13" customFormat="1">
      <c r="A929" s="13"/>
      <c r="B929" s="223"/>
      <c r="C929" s="224"/>
      <c r="D929" s="225" t="s">
        <v>226</v>
      </c>
      <c r="E929" s="226" t="s">
        <v>19</v>
      </c>
      <c r="F929" s="227" t="s">
        <v>1322</v>
      </c>
      <c r="G929" s="224"/>
      <c r="H929" s="228">
        <v>10.199999999999999</v>
      </c>
      <c r="I929" s="229"/>
      <c r="J929" s="224"/>
      <c r="K929" s="224"/>
      <c r="L929" s="230"/>
      <c r="M929" s="231"/>
      <c r="N929" s="232"/>
      <c r="O929" s="232"/>
      <c r="P929" s="232"/>
      <c r="Q929" s="232"/>
      <c r="R929" s="232"/>
      <c r="S929" s="232"/>
      <c r="T929" s="23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34" t="s">
        <v>226</v>
      </c>
      <c r="AU929" s="234" t="s">
        <v>84</v>
      </c>
      <c r="AV929" s="13" t="s">
        <v>84</v>
      </c>
      <c r="AW929" s="13" t="s">
        <v>35</v>
      </c>
      <c r="AX929" s="13" t="s">
        <v>74</v>
      </c>
      <c r="AY929" s="234" t="s">
        <v>216</v>
      </c>
    </row>
    <row r="930" s="13" customFormat="1">
      <c r="A930" s="13"/>
      <c r="B930" s="223"/>
      <c r="C930" s="224"/>
      <c r="D930" s="225" t="s">
        <v>226</v>
      </c>
      <c r="E930" s="226" t="s">
        <v>19</v>
      </c>
      <c r="F930" s="227" t="s">
        <v>1323</v>
      </c>
      <c r="G930" s="224"/>
      <c r="H930" s="228">
        <v>0.55000000000000004</v>
      </c>
      <c r="I930" s="229"/>
      <c r="J930" s="224"/>
      <c r="K930" s="224"/>
      <c r="L930" s="230"/>
      <c r="M930" s="231"/>
      <c r="N930" s="232"/>
      <c r="O930" s="232"/>
      <c r="P930" s="232"/>
      <c r="Q930" s="232"/>
      <c r="R930" s="232"/>
      <c r="S930" s="232"/>
      <c r="T930" s="23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34" t="s">
        <v>226</v>
      </c>
      <c r="AU930" s="234" t="s">
        <v>84</v>
      </c>
      <c r="AV930" s="13" t="s">
        <v>84</v>
      </c>
      <c r="AW930" s="13" t="s">
        <v>35</v>
      </c>
      <c r="AX930" s="13" t="s">
        <v>74</v>
      </c>
      <c r="AY930" s="234" t="s">
        <v>216</v>
      </c>
    </row>
    <row r="931" s="13" customFormat="1">
      <c r="A931" s="13"/>
      <c r="B931" s="223"/>
      <c r="C931" s="224"/>
      <c r="D931" s="225" t="s">
        <v>226</v>
      </c>
      <c r="E931" s="226" t="s">
        <v>19</v>
      </c>
      <c r="F931" s="227" t="s">
        <v>1324</v>
      </c>
      <c r="G931" s="224"/>
      <c r="H931" s="228">
        <v>2.5</v>
      </c>
      <c r="I931" s="229"/>
      <c r="J931" s="224"/>
      <c r="K931" s="224"/>
      <c r="L931" s="230"/>
      <c r="M931" s="231"/>
      <c r="N931" s="232"/>
      <c r="O931" s="232"/>
      <c r="P931" s="232"/>
      <c r="Q931" s="232"/>
      <c r="R931" s="232"/>
      <c r="S931" s="232"/>
      <c r="T931" s="23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34" t="s">
        <v>226</v>
      </c>
      <c r="AU931" s="234" t="s">
        <v>84</v>
      </c>
      <c r="AV931" s="13" t="s">
        <v>84</v>
      </c>
      <c r="AW931" s="13" t="s">
        <v>35</v>
      </c>
      <c r="AX931" s="13" t="s">
        <v>74</v>
      </c>
      <c r="AY931" s="234" t="s">
        <v>216</v>
      </c>
    </row>
    <row r="932" s="13" customFormat="1">
      <c r="A932" s="13"/>
      <c r="B932" s="223"/>
      <c r="C932" s="224"/>
      <c r="D932" s="225" t="s">
        <v>226</v>
      </c>
      <c r="E932" s="226" t="s">
        <v>19</v>
      </c>
      <c r="F932" s="227" t="s">
        <v>1325</v>
      </c>
      <c r="G932" s="224"/>
      <c r="H932" s="228">
        <v>1.76</v>
      </c>
      <c r="I932" s="229"/>
      <c r="J932" s="224"/>
      <c r="K932" s="224"/>
      <c r="L932" s="230"/>
      <c r="M932" s="231"/>
      <c r="N932" s="232"/>
      <c r="O932" s="232"/>
      <c r="P932" s="232"/>
      <c r="Q932" s="232"/>
      <c r="R932" s="232"/>
      <c r="S932" s="232"/>
      <c r="T932" s="23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34" t="s">
        <v>226</v>
      </c>
      <c r="AU932" s="234" t="s">
        <v>84</v>
      </c>
      <c r="AV932" s="13" t="s">
        <v>84</v>
      </c>
      <c r="AW932" s="13" t="s">
        <v>35</v>
      </c>
      <c r="AX932" s="13" t="s">
        <v>74</v>
      </c>
      <c r="AY932" s="234" t="s">
        <v>216</v>
      </c>
    </row>
    <row r="933" s="13" customFormat="1">
      <c r="A933" s="13"/>
      <c r="B933" s="223"/>
      <c r="C933" s="224"/>
      <c r="D933" s="225" t="s">
        <v>226</v>
      </c>
      <c r="E933" s="226" t="s">
        <v>19</v>
      </c>
      <c r="F933" s="227" t="s">
        <v>1326</v>
      </c>
      <c r="G933" s="224"/>
      <c r="H933" s="228">
        <v>48.399999999999999</v>
      </c>
      <c r="I933" s="229"/>
      <c r="J933" s="224"/>
      <c r="K933" s="224"/>
      <c r="L933" s="230"/>
      <c r="M933" s="231"/>
      <c r="N933" s="232"/>
      <c r="O933" s="232"/>
      <c r="P933" s="232"/>
      <c r="Q933" s="232"/>
      <c r="R933" s="232"/>
      <c r="S933" s="232"/>
      <c r="T933" s="23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34" t="s">
        <v>226</v>
      </c>
      <c r="AU933" s="234" t="s">
        <v>84</v>
      </c>
      <c r="AV933" s="13" t="s">
        <v>84</v>
      </c>
      <c r="AW933" s="13" t="s">
        <v>35</v>
      </c>
      <c r="AX933" s="13" t="s">
        <v>74</v>
      </c>
      <c r="AY933" s="234" t="s">
        <v>216</v>
      </c>
    </row>
    <row r="934" s="13" customFormat="1">
      <c r="A934" s="13"/>
      <c r="B934" s="223"/>
      <c r="C934" s="224"/>
      <c r="D934" s="225" t="s">
        <v>226</v>
      </c>
      <c r="E934" s="226" t="s">
        <v>19</v>
      </c>
      <c r="F934" s="227" t="s">
        <v>1327</v>
      </c>
      <c r="G934" s="224"/>
      <c r="H934" s="228">
        <v>21.449999999999999</v>
      </c>
      <c r="I934" s="229"/>
      <c r="J934" s="224"/>
      <c r="K934" s="224"/>
      <c r="L934" s="230"/>
      <c r="M934" s="231"/>
      <c r="N934" s="232"/>
      <c r="O934" s="232"/>
      <c r="P934" s="232"/>
      <c r="Q934" s="232"/>
      <c r="R934" s="232"/>
      <c r="S934" s="232"/>
      <c r="T934" s="23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34" t="s">
        <v>226</v>
      </c>
      <c r="AU934" s="234" t="s">
        <v>84</v>
      </c>
      <c r="AV934" s="13" t="s">
        <v>84</v>
      </c>
      <c r="AW934" s="13" t="s">
        <v>35</v>
      </c>
      <c r="AX934" s="13" t="s">
        <v>74</v>
      </c>
      <c r="AY934" s="234" t="s">
        <v>216</v>
      </c>
    </row>
    <row r="935" s="13" customFormat="1">
      <c r="A935" s="13"/>
      <c r="B935" s="223"/>
      <c r="C935" s="224"/>
      <c r="D935" s="225" t="s">
        <v>226</v>
      </c>
      <c r="E935" s="226" t="s">
        <v>19</v>
      </c>
      <c r="F935" s="227" t="s">
        <v>1328</v>
      </c>
      <c r="G935" s="224"/>
      <c r="H935" s="228">
        <v>1.1499999999999999</v>
      </c>
      <c r="I935" s="229"/>
      <c r="J935" s="224"/>
      <c r="K935" s="224"/>
      <c r="L935" s="230"/>
      <c r="M935" s="231"/>
      <c r="N935" s="232"/>
      <c r="O935" s="232"/>
      <c r="P935" s="232"/>
      <c r="Q935" s="232"/>
      <c r="R935" s="232"/>
      <c r="S935" s="232"/>
      <c r="T935" s="23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34" t="s">
        <v>226</v>
      </c>
      <c r="AU935" s="234" t="s">
        <v>84</v>
      </c>
      <c r="AV935" s="13" t="s">
        <v>84</v>
      </c>
      <c r="AW935" s="13" t="s">
        <v>35</v>
      </c>
      <c r="AX935" s="13" t="s">
        <v>74</v>
      </c>
      <c r="AY935" s="234" t="s">
        <v>216</v>
      </c>
    </row>
    <row r="936" s="13" customFormat="1">
      <c r="A936" s="13"/>
      <c r="B936" s="223"/>
      <c r="C936" s="224"/>
      <c r="D936" s="225" t="s">
        <v>226</v>
      </c>
      <c r="E936" s="226" t="s">
        <v>19</v>
      </c>
      <c r="F936" s="227" t="s">
        <v>1329</v>
      </c>
      <c r="G936" s="224"/>
      <c r="H936" s="228">
        <v>1.1000000000000001</v>
      </c>
      <c r="I936" s="229"/>
      <c r="J936" s="224"/>
      <c r="K936" s="224"/>
      <c r="L936" s="230"/>
      <c r="M936" s="231"/>
      <c r="N936" s="232"/>
      <c r="O936" s="232"/>
      <c r="P936" s="232"/>
      <c r="Q936" s="232"/>
      <c r="R936" s="232"/>
      <c r="S936" s="232"/>
      <c r="T936" s="23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34" t="s">
        <v>226</v>
      </c>
      <c r="AU936" s="234" t="s">
        <v>84</v>
      </c>
      <c r="AV936" s="13" t="s">
        <v>84</v>
      </c>
      <c r="AW936" s="13" t="s">
        <v>35</v>
      </c>
      <c r="AX936" s="13" t="s">
        <v>74</v>
      </c>
      <c r="AY936" s="234" t="s">
        <v>216</v>
      </c>
    </row>
    <row r="937" s="13" customFormat="1">
      <c r="A937" s="13"/>
      <c r="B937" s="223"/>
      <c r="C937" s="224"/>
      <c r="D937" s="225" t="s">
        <v>226</v>
      </c>
      <c r="E937" s="226" t="s">
        <v>19</v>
      </c>
      <c r="F937" s="227" t="s">
        <v>1330</v>
      </c>
      <c r="G937" s="224"/>
      <c r="H937" s="228">
        <v>1.3999999999999999</v>
      </c>
      <c r="I937" s="229"/>
      <c r="J937" s="224"/>
      <c r="K937" s="224"/>
      <c r="L937" s="230"/>
      <c r="M937" s="231"/>
      <c r="N937" s="232"/>
      <c r="O937" s="232"/>
      <c r="P937" s="232"/>
      <c r="Q937" s="232"/>
      <c r="R937" s="232"/>
      <c r="S937" s="232"/>
      <c r="T937" s="23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34" t="s">
        <v>226</v>
      </c>
      <c r="AU937" s="234" t="s">
        <v>84</v>
      </c>
      <c r="AV937" s="13" t="s">
        <v>84</v>
      </c>
      <c r="AW937" s="13" t="s">
        <v>35</v>
      </c>
      <c r="AX937" s="13" t="s">
        <v>74</v>
      </c>
      <c r="AY937" s="234" t="s">
        <v>216</v>
      </c>
    </row>
    <row r="938" s="13" customFormat="1">
      <c r="A938" s="13"/>
      <c r="B938" s="223"/>
      <c r="C938" s="224"/>
      <c r="D938" s="225" t="s">
        <v>226</v>
      </c>
      <c r="E938" s="226" t="s">
        <v>19</v>
      </c>
      <c r="F938" s="227" t="s">
        <v>1331</v>
      </c>
      <c r="G938" s="224"/>
      <c r="H938" s="228">
        <v>2.2000000000000002</v>
      </c>
      <c r="I938" s="229"/>
      <c r="J938" s="224"/>
      <c r="K938" s="224"/>
      <c r="L938" s="230"/>
      <c r="M938" s="231"/>
      <c r="N938" s="232"/>
      <c r="O938" s="232"/>
      <c r="P938" s="232"/>
      <c r="Q938" s="232"/>
      <c r="R938" s="232"/>
      <c r="S938" s="232"/>
      <c r="T938" s="23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34" t="s">
        <v>226</v>
      </c>
      <c r="AU938" s="234" t="s">
        <v>84</v>
      </c>
      <c r="AV938" s="13" t="s">
        <v>84</v>
      </c>
      <c r="AW938" s="13" t="s">
        <v>35</v>
      </c>
      <c r="AX938" s="13" t="s">
        <v>74</v>
      </c>
      <c r="AY938" s="234" t="s">
        <v>216</v>
      </c>
    </row>
    <row r="939" s="13" customFormat="1">
      <c r="A939" s="13"/>
      <c r="B939" s="223"/>
      <c r="C939" s="224"/>
      <c r="D939" s="225" t="s">
        <v>226</v>
      </c>
      <c r="E939" s="226" t="s">
        <v>19</v>
      </c>
      <c r="F939" s="227" t="s">
        <v>1332</v>
      </c>
      <c r="G939" s="224"/>
      <c r="H939" s="228">
        <v>21.850000000000001</v>
      </c>
      <c r="I939" s="229"/>
      <c r="J939" s="224"/>
      <c r="K939" s="224"/>
      <c r="L939" s="230"/>
      <c r="M939" s="231"/>
      <c r="N939" s="232"/>
      <c r="O939" s="232"/>
      <c r="P939" s="232"/>
      <c r="Q939" s="232"/>
      <c r="R939" s="232"/>
      <c r="S939" s="232"/>
      <c r="T939" s="23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34" t="s">
        <v>226</v>
      </c>
      <c r="AU939" s="234" t="s">
        <v>84</v>
      </c>
      <c r="AV939" s="13" t="s">
        <v>84</v>
      </c>
      <c r="AW939" s="13" t="s">
        <v>35</v>
      </c>
      <c r="AX939" s="13" t="s">
        <v>74</v>
      </c>
      <c r="AY939" s="234" t="s">
        <v>216</v>
      </c>
    </row>
    <row r="940" s="13" customFormat="1">
      <c r="A940" s="13"/>
      <c r="B940" s="223"/>
      <c r="C940" s="224"/>
      <c r="D940" s="225" t="s">
        <v>226</v>
      </c>
      <c r="E940" s="226" t="s">
        <v>19</v>
      </c>
      <c r="F940" s="227" t="s">
        <v>1333</v>
      </c>
      <c r="G940" s="224"/>
      <c r="H940" s="228">
        <v>1.3</v>
      </c>
      <c r="I940" s="229"/>
      <c r="J940" s="224"/>
      <c r="K940" s="224"/>
      <c r="L940" s="230"/>
      <c r="M940" s="231"/>
      <c r="N940" s="232"/>
      <c r="O940" s="232"/>
      <c r="P940" s="232"/>
      <c r="Q940" s="232"/>
      <c r="R940" s="232"/>
      <c r="S940" s="232"/>
      <c r="T940" s="23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34" t="s">
        <v>226</v>
      </c>
      <c r="AU940" s="234" t="s">
        <v>84</v>
      </c>
      <c r="AV940" s="13" t="s">
        <v>84</v>
      </c>
      <c r="AW940" s="13" t="s">
        <v>35</v>
      </c>
      <c r="AX940" s="13" t="s">
        <v>74</v>
      </c>
      <c r="AY940" s="234" t="s">
        <v>216</v>
      </c>
    </row>
    <row r="941" s="13" customFormat="1">
      <c r="A941" s="13"/>
      <c r="B941" s="223"/>
      <c r="C941" s="224"/>
      <c r="D941" s="225" t="s">
        <v>226</v>
      </c>
      <c r="E941" s="226" t="s">
        <v>19</v>
      </c>
      <c r="F941" s="227" t="s">
        <v>1334</v>
      </c>
      <c r="G941" s="224"/>
      <c r="H941" s="228">
        <v>1.25</v>
      </c>
      <c r="I941" s="229"/>
      <c r="J941" s="224"/>
      <c r="K941" s="224"/>
      <c r="L941" s="230"/>
      <c r="M941" s="231"/>
      <c r="N941" s="232"/>
      <c r="O941" s="232"/>
      <c r="P941" s="232"/>
      <c r="Q941" s="232"/>
      <c r="R941" s="232"/>
      <c r="S941" s="232"/>
      <c r="T941" s="23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34" t="s">
        <v>226</v>
      </c>
      <c r="AU941" s="234" t="s">
        <v>84</v>
      </c>
      <c r="AV941" s="13" t="s">
        <v>84</v>
      </c>
      <c r="AW941" s="13" t="s">
        <v>35</v>
      </c>
      <c r="AX941" s="13" t="s">
        <v>74</v>
      </c>
      <c r="AY941" s="234" t="s">
        <v>216</v>
      </c>
    </row>
    <row r="942" s="13" customFormat="1">
      <c r="A942" s="13"/>
      <c r="B942" s="223"/>
      <c r="C942" s="224"/>
      <c r="D942" s="225" t="s">
        <v>226</v>
      </c>
      <c r="E942" s="226" t="s">
        <v>19</v>
      </c>
      <c r="F942" s="227" t="s">
        <v>1335</v>
      </c>
      <c r="G942" s="224"/>
      <c r="H942" s="228">
        <v>10.699999999999999</v>
      </c>
      <c r="I942" s="229"/>
      <c r="J942" s="224"/>
      <c r="K942" s="224"/>
      <c r="L942" s="230"/>
      <c r="M942" s="231"/>
      <c r="N942" s="232"/>
      <c r="O942" s="232"/>
      <c r="P942" s="232"/>
      <c r="Q942" s="232"/>
      <c r="R942" s="232"/>
      <c r="S942" s="232"/>
      <c r="T942" s="23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234" t="s">
        <v>226</v>
      </c>
      <c r="AU942" s="234" t="s">
        <v>84</v>
      </c>
      <c r="AV942" s="13" t="s">
        <v>84</v>
      </c>
      <c r="AW942" s="13" t="s">
        <v>35</v>
      </c>
      <c r="AX942" s="13" t="s">
        <v>74</v>
      </c>
      <c r="AY942" s="234" t="s">
        <v>216</v>
      </c>
    </row>
    <row r="943" s="13" customFormat="1">
      <c r="A943" s="13"/>
      <c r="B943" s="223"/>
      <c r="C943" s="224"/>
      <c r="D943" s="225" t="s">
        <v>226</v>
      </c>
      <c r="E943" s="226" t="s">
        <v>19</v>
      </c>
      <c r="F943" s="227" t="s">
        <v>1336</v>
      </c>
      <c r="G943" s="224"/>
      <c r="H943" s="228">
        <v>10.5</v>
      </c>
      <c r="I943" s="229"/>
      <c r="J943" s="224"/>
      <c r="K943" s="224"/>
      <c r="L943" s="230"/>
      <c r="M943" s="231"/>
      <c r="N943" s="232"/>
      <c r="O943" s="232"/>
      <c r="P943" s="232"/>
      <c r="Q943" s="232"/>
      <c r="R943" s="232"/>
      <c r="S943" s="232"/>
      <c r="T943" s="23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34" t="s">
        <v>226</v>
      </c>
      <c r="AU943" s="234" t="s">
        <v>84</v>
      </c>
      <c r="AV943" s="13" t="s">
        <v>84</v>
      </c>
      <c r="AW943" s="13" t="s">
        <v>35</v>
      </c>
      <c r="AX943" s="13" t="s">
        <v>74</v>
      </c>
      <c r="AY943" s="234" t="s">
        <v>216</v>
      </c>
    </row>
    <row r="944" s="15" customFormat="1">
      <c r="A944" s="15"/>
      <c r="B944" s="256"/>
      <c r="C944" s="257"/>
      <c r="D944" s="225" t="s">
        <v>226</v>
      </c>
      <c r="E944" s="258" t="s">
        <v>19</v>
      </c>
      <c r="F944" s="259" t="s">
        <v>330</v>
      </c>
      <c r="G944" s="257"/>
      <c r="H944" s="260">
        <v>322.11000000000001</v>
      </c>
      <c r="I944" s="261"/>
      <c r="J944" s="257"/>
      <c r="K944" s="257"/>
      <c r="L944" s="262"/>
      <c r="M944" s="263"/>
      <c r="N944" s="264"/>
      <c r="O944" s="264"/>
      <c r="P944" s="264"/>
      <c r="Q944" s="264"/>
      <c r="R944" s="264"/>
      <c r="S944" s="264"/>
      <c r="T944" s="26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T944" s="266" t="s">
        <v>226</v>
      </c>
      <c r="AU944" s="266" t="s">
        <v>84</v>
      </c>
      <c r="AV944" s="15" t="s">
        <v>222</v>
      </c>
      <c r="AW944" s="15" t="s">
        <v>35</v>
      </c>
      <c r="AX944" s="15" t="s">
        <v>82</v>
      </c>
      <c r="AY944" s="266" t="s">
        <v>216</v>
      </c>
    </row>
    <row r="945" s="2" customFormat="1" ht="24.15" customHeight="1">
      <c r="A945" s="41"/>
      <c r="B945" s="42"/>
      <c r="C945" s="205" t="s">
        <v>1337</v>
      </c>
      <c r="D945" s="205" t="s">
        <v>218</v>
      </c>
      <c r="E945" s="206" t="s">
        <v>1338</v>
      </c>
      <c r="F945" s="207" t="s">
        <v>1339</v>
      </c>
      <c r="G945" s="208" t="s">
        <v>125</v>
      </c>
      <c r="H945" s="209">
        <v>47.549999999999997</v>
      </c>
      <c r="I945" s="210"/>
      <c r="J945" s="211">
        <f>ROUND(I945*H945,2)</f>
        <v>0</v>
      </c>
      <c r="K945" s="207" t="s">
        <v>221</v>
      </c>
      <c r="L945" s="47"/>
      <c r="M945" s="212" t="s">
        <v>19</v>
      </c>
      <c r="N945" s="213" t="s">
        <v>45</v>
      </c>
      <c r="O945" s="87"/>
      <c r="P945" s="214">
        <f>O945*H945</f>
        <v>0</v>
      </c>
      <c r="Q945" s="214">
        <v>0</v>
      </c>
      <c r="R945" s="214">
        <f>Q945*H945</f>
        <v>0</v>
      </c>
      <c r="S945" s="214">
        <v>0.0022300000000000002</v>
      </c>
      <c r="T945" s="215">
        <f>S945*H945</f>
        <v>0.10603650000000001</v>
      </c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R945" s="216" t="s">
        <v>235</v>
      </c>
      <c r="AT945" s="216" t="s">
        <v>218</v>
      </c>
      <c r="AU945" s="216" t="s">
        <v>84</v>
      </c>
      <c r="AY945" s="20" t="s">
        <v>216</v>
      </c>
      <c r="BE945" s="217">
        <f>IF(N945="základní",J945,0)</f>
        <v>0</v>
      </c>
      <c r="BF945" s="217">
        <f>IF(N945="snížená",J945,0)</f>
        <v>0</v>
      </c>
      <c r="BG945" s="217">
        <f>IF(N945="zákl. přenesená",J945,0)</f>
        <v>0</v>
      </c>
      <c r="BH945" s="217">
        <f>IF(N945="sníž. přenesená",J945,0)</f>
        <v>0</v>
      </c>
      <c r="BI945" s="217">
        <f>IF(N945="nulová",J945,0)</f>
        <v>0</v>
      </c>
      <c r="BJ945" s="20" t="s">
        <v>82</v>
      </c>
      <c r="BK945" s="217">
        <f>ROUND(I945*H945,2)</f>
        <v>0</v>
      </c>
      <c r="BL945" s="20" t="s">
        <v>235</v>
      </c>
      <c r="BM945" s="216" t="s">
        <v>1340</v>
      </c>
    </row>
    <row r="946" s="2" customFormat="1">
      <c r="A946" s="41"/>
      <c r="B946" s="42"/>
      <c r="C946" s="43"/>
      <c r="D946" s="218" t="s">
        <v>224</v>
      </c>
      <c r="E946" s="43"/>
      <c r="F946" s="219" t="s">
        <v>1341</v>
      </c>
      <c r="G946" s="43"/>
      <c r="H946" s="43"/>
      <c r="I946" s="220"/>
      <c r="J946" s="43"/>
      <c r="K946" s="43"/>
      <c r="L946" s="47"/>
      <c r="M946" s="221"/>
      <c r="N946" s="222"/>
      <c r="O946" s="87"/>
      <c r="P946" s="87"/>
      <c r="Q946" s="87"/>
      <c r="R946" s="87"/>
      <c r="S946" s="87"/>
      <c r="T946" s="88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T946" s="20" t="s">
        <v>224</v>
      </c>
      <c r="AU946" s="20" t="s">
        <v>84</v>
      </c>
    </row>
    <row r="947" s="13" customFormat="1">
      <c r="A947" s="13"/>
      <c r="B947" s="223"/>
      <c r="C947" s="224"/>
      <c r="D947" s="225" t="s">
        <v>226</v>
      </c>
      <c r="E947" s="226" t="s">
        <v>19</v>
      </c>
      <c r="F947" s="227" t="s">
        <v>1342</v>
      </c>
      <c r="G947" s="224"/>
      <c r="H947" s="228">
        <v>8.4399999999999995</v>
      </c>
      <c r="I947" s="229"/>
      <c r="J947" s="224"/>
      <c r="K947" s="224"/>
      <c r="L947" s="230"/>
      <c r="M947" s="231"/>
      <c r="N947" s="232"/>
      <c r="O947" s="232"/>
      <c r="P947" s="232"/>
      <c r="Q947" s="232"/>
      <c r="R947" s="232"/>
      <c r="S947" s="232"/>
      <c r="T947" s="23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34" t="s">
        <v>226</v>
      </c>
      <c r="AU947" s="234" t="s">
        <v>84</v>
      </c>
      <c r="AV947" s="13" t="s">
        <v>84</v>
      </c>
      <c r="AW947" s="13" t="s">
        <v>35</v>
      </c>
      <c r="AX947" s="13" t="s">
        <v>74</v>
      </c>
      <c r="AY947" s="234" t="s">
        <v>216</v>
      </c>
    </row>
    <row r="948" s="13" customFormat="1">
      <c r="A948" s="13"/>
      <c r="B948" s="223"/>
      <c r="C948" s="224"/>
      <c r="D948" s="225" t="s">
        <v>226</v>
      </c>
      <c r="E948" s="226" t="s">
        <v>19</v>
      </c>
      <c r="F948" s="227" t="s">
        <v>1343</v>
      </c>
      <c r="G948" s="224"/>
      <c r="H948" s="228">
        <v>23.280000000000001</v>
      </c>
      <c r="I948" s="229"/>
      <c r="J948" s="224"/>
      <c r="K948" s="224"/>
      <c r="L948" s="230"/>
      <c r="M948" s="231"/>
      <c r="N948" s="232"/>
      <c r="O948" s="232"/>
      <c r="P948" s="232"/>
      <c r="Q948" s="232"/>
      <c r="R948" s="232"/>
      <c r="S948" s="232"/>
      <c r="T948" s="23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34" t="s">
        <v>226</v>
      </c>
      <c r="AU948" s="234" t="s">
        <v>84</v>
      </c>
      <c r="AV948" s="13" t="s">
        <v>84</v>
      </c>
      <c r="AW948" s="13" t="s">
        <v>35</v>
      </c>
      <c r="AX948" s="13" t="s">
        <v>74</v>
      </c>
      <c r="AY948" s="234" t="s">
        <v>216</v>
      </c>
    </row>
    <row r="949" s="13" customFormat="1">
      <c r="A949" s="13"/>
      <c r="B949" s="223"/>
      <c r="C949" s="224"/>
      <c r="D949" s="225" t="s">
        <v>226</v>
      </c>
      <c r="E949" s="226" t="s">
        <v>19</v>
      </c>
      <c r="F949" s="227" t="s">
        <v>1344</v>
      </c>
      <c r="G949" s="224"/>
      <c r="H949" s="228">
        <v>6.2999999999999998</v>
      </c>
      <c r="I949" s="229"/>
      <c r="J949" s="224"/>
      <c r="K949" s="224"/>
      <c r="L949" s="230"/>
      <c r="M949" s="231"/>
      <c r="N949" s="232"/>
      <c r="O949" s="232"/>
      <c r="P949" s="232"/>
      <c r="Q949" s="232"/>
      <c r="R949" s="232"/>
      <c r="S949" s="232"/>
      <c r="T949" s="23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34" t="s">
        <v>226</v>
      </c>
      <c r="AU949" s="234" t="s">
        <v>84</v>
      </c>
      <c r="AV949" s="13" t="s">
        <v>84</v>
      </c>
      <c r="AW949" s="13" t="s">
        <v>35</v>
      </c>
      <c r="AX949" s="13" t="s">
        <v>74</v>
      </c>
      <c r="AY949" s="234" t="s">
        <v>216</v>
      </c>
    </row>
    <row r="950" s="13" customFormat="1">
      <c r="A950" s="13"/>
      <c r="B950" s="223"/>
      <c r="C950" s="224"/>
      <c r="D950" s="225" t="s">
        <v>226</v>
      </c>
      <c r="E950" s="226" t="s">
        <v>19</v>
      </c>
      <c r="F950" s="227" t="s">
        <v>1345</v>
      </c>
      <c r="G950" s="224"/>
      <c r="H950" s="228">
        <v>9.5299999999999994</v>
      </c>
      <c r="I950" s="229"/>
      <c r="J950" s="224"/>
      <c r="K950" s="224"/>
      <c r="L950" s="230"/>
      <c r="M950" s="231"/>
      <c r="N950" s="232"/>
      <c r="O950" s="232"/>
      <c r="P950" s="232"/>
      <c r="Q950" s="232"/>
      <c r="R950" s="232"/>
      <c r="S950" s="232"/>
      <c r="T950" s="23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34" t="s">
        <v>226</v>
      </c>
      <c r="AU950" s="234" t="s">
        <v>84</v>
      </c>
      <c r="AV950" s="13" t="s">
        <v>84</v>
      </c>
      <c r="AW950" s="13" t="s">
        <v>35</v>
      </c>
      <c r="AX950" s="13" t="s">
        <v>74</v>
      </c>
      <c r="AY950" s="234" t="s">
        <v>216</v>
      </c>
    </row>
    <row r="951" s="15" customFormat="1">
      <c r="A951" s="15"/>
      <c r="B951" s="256"/>
      <c r="C951" s="257"/>
      <c r="D951" s="225" t="s">
        <v>226</v>
      </c>
      <c r="E951" s="258" t="s">
        <v>19</v>
      </c>
      <c r="F951" s="259" t="s">
        <v>330</v>
      </c>
      <c r="G951" s="257"/>
      <c r="H951" s="260">
        <v>47.549999999999997</v>
      </c>
      <c r="I951" s="261"/>
      <c r="J951" s="257"/>
      <c r="K951" s="257"/>
      <c r="L951" s="262"/>
      <c r="M951" s="263"/>
      <c r="N951" s="264"/>
      <c r="O951" s="264"/>
      <c r="P951" s="264"/>
      <c r="Q951" s="264"/>
      <c r="R951" s="264"/>
      <c r="S951" s="264"/>
      <c r="T951" s="26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T951" s="266" t="s">
        <v>226</v>
      </c>
      <c r="AU951" s="266" t="s">
        <v>84</v>
      </c>
      <c r="AV951" s="15" t="s">
        <v>222</v>
      </c>
      <c r="AW951" s="15" t="s">
        <v>35</v>
      </c>
      <c r="AX951" s="15" t="s">
        <v>82</v>
      </c>
      <c r="AY951" s="266" t="s">
        <v>216</v>
      </c>
    </row>
    <row r="952" s="2" customFormat="1" ht="16.5" customHeight="1">
      <c r="A952" s="41"/>
      <c r="B952" s="42"/>
      <c r="C952" s="205" t="s">
        <v>1346</v>
      </c>
      <c r="D952" s="205" t="s">
        <v>218</v>
      </c>
      <c r="E952" s="206" t="s">
        <v>1347</v>
      </c>
      <c r="F952" s="207" t="s">
        <v>1348</v>
      </c>
      <c r="G952" s="208" t="s">
        <v>125</v>
      </c>
      <c r="H952" s="209">
        <v>277.19999999999999</v>
      </c>
      <c r="I952" s="210"/>
      <c r="J952" s="211">
        <f>ROUND(I952*H952,2)</f>
        <v>0</v>
      </c>
      <c r="K952" s="207" t="s">
        <v>221</v>
      </c>
      <c r="L952" s="47"/>
      <c r="M952" s="212" t="s">
        <v>19</v>
      </c>
      <c r="N952" s="213" t="s">
        <v>45</v>
      </c>
      <c r="O952" s="87"/>
      <c r="P952" s="214">
        <f>O952*H952</f>
        <v>0</v>
      </c>
      <c r="Q952" s="214">
        <v>0</v>
      </c>
      <c r="R952" s="214">
        <f>Q952*H952</f>
        <v>0</v>
      </c>
      <c r="S952" s="214">
        <v>0.0039399999999999999</v>
      </c>
      <c r="T952" s="215">
        <f>S952*H952</f>
        <v>1.092168</v>
      </c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R952" s="216" t="s">
        <v>235</v>
      </c>
      <c r="AT952" s="216" t="s">
        <v>218</v>
      </c>
      <c r="AU952" s="216" t="s">
        <v>84</v>
      </c>
      <c r="AY952" s="20" t="s">
        <v>216</v>
      </c>
      <c r="BE952" s="217">
        <f>IF(N952="základní",J952,0)</f>
        <v>0</v>
      </c>
      <c r="BF952" s="217">
        <f>IF(N952="snížená",J952,0)</f>
        <v>0</v>
      </c>
      <c r="BG952" s="217">
        <f>IF(N952="zákl. přenesená",J952,0)</f>
        <v>0</v>
      </c>
      <c r="BH952" s="217">
        <f>IF(N952="sníž. přenesená",J952,0)</f>
        <v>0</v>
      </c>
      <c r="BI952" s="217">
        <f>IF(N952="nulová",J952,0)</f>
        <v>0</v>
      </c>
      <c r="BJ952" s="20" t="s">
        <v>82</v>
      </c>
      <c r="BK952" s="217">
        <f>ROUND(I952*H952,2)</f>
        <v>0</v>
      </c>
      <c r="BL952" s="20" t="s">
        <v>235</v>
      </c>
      <c r="BM952" s="216" t="s">
        <v>1349</v>
      </c>
    </row>
    <row r="953" s="2" customFormat="1">
      <c r="A953" s="41"/>
      <c r="B953" s="42"/>
      <c r="C953" s="43"/>
      <c r="D953" s="218" t="s">
        <v>224</v>
      </c>
      <c r="E953" s="43"/>
      <c r="F953" s="219" t="s">
        <v>1350</v>
      </c>
      <c r="G953" s="43"/>
      <c r="H953" s="43"/>
      <c r="I953" s="220"/>
      <c r="J953" s="43"/>
      <c r="K953" s="43"/>
      <c r="L953" s="47"/>
      <c r="M953" s="221"/>
      <c r="N953" s="222"/>
      <c r="O953" s="87"/>
      <c r="P953" s="87"/>
      <c r="Q953" s="87"/>
      <c r="R953" s="87"/>
      <c r="S953" s="87"/>
      <c r="T953" s="88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  <c r="AT953" s="20" t="s">
        <v>224</v>
      </c>
      <c r="AU953" s="20" t="s">
        <v>84</v>
      </c>
    </row>
    <row r="954" s="13" customFormat="1">
      <c r="A954" s="13"/>
      <c r="B954" s="223"/>
      <c r="C954" s="224"/>
      <c r="D954" s="225" t="s">
        <v>226</v>
      </c>
      <c r="E954" s="226" t="s">
        <v>19</v>
      </c>
      <c r="F954" s="227" t="s">
        <v>1351</v>
      </c>
      <c r="G954" s="224"/>
      <c r="H954" s="228">
        <v>277.19999999999999</v>
      </c>
      <c r="I954" s="229"/>
      <c r="J954" s="224"/>
      <c r="K954" s="224"/>
      <c r="L954" s="230"/>
      <c r="M954" s="231"/>
      <c r="N954" s="232"/>
      <c r="O954" s="232"/>
      <c r="P954" s="232"/>
      <c r="Q954" s="232"/>
      <c r="R954" s="232"/>
      <c r="S954" s="232"/>
      <c r="T954" s="23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34" t="s">
        <v>226</v>
      </c>
      <c r="AU954" s="234" t="s">
        <v>84</v>
      </c>
      <c r="AV954" s="13" t="s">
        <v>84</v>
      </c>
      <c r="AW954" s="13" t="s">
        <v>35</v>
      </c>
      <c r="AX954" s="13" t="s">
        <v>82</v>
      </c>
      <c r="AY954" s="234" t="s">
        <v>216</v>
      </c>
    </row>
    <row r="955" s="2" customFormat="1" ht="33" customHeight="1">
      <c r="A955" s="41"/>
      <c r="B955" s="42"/>
      <c r="C955" s="205" t="s">
        <v>1352</v>
      </c>
      <c r="D955" s="205" t="s">
        <v>218</v>
      </c>
      <c r="E955" s="206" t="s">
        <v>1353</v>
      </c>
      <c r="F955" s="207" t="s">
        <v>1354</v>
      </c>
      <c r="G955" s="208" t="s">
        <v>125</v>
      </c>
      <c r="H955" s="209">
        <v>274.00999999999999</v>
      </c>
      <c r="I955" s="210"/>
      <c r="J955" s="211">
        <f>ROUND(I955*H955,2)</f>
        <v>0</v>
      </c>
      <c r="K955" s="207" t="s">
        <v>221</v>
      </c>
      <c r="L955" s="47"/>
      <c r="M955" s="212" t="s">
        <v>19</v>
      </c>
      <c r="N955" s="213" t="s">
        <v>45</v>
      </c>
      <c r="O955" s="87"/>
      <c r="P955" s="214">
        <f>O955*H955</f>
        <v>0</v>
      </c>
      <c r="Q955" s="214">
        <v>0.0035000000000000001</v>
      </c>
      <c r="R955" s="214">
        <f>Q955*H955</f>
        <v>0.95903499999999997</v>
      </c>
      <c r="S955" s="214">
        <v>0</v>
      </c>
      <c r="T955" s="215">
        <f>S955*H955</f>
        <v>0</v>
      </c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  <c r="AR955" s="216" t="s">
        <v>235</v>
      </c>
      <c r="AT955" s="216" t="s">
        <v>218</v>
      </c>
      <c r="AU955" s="216" t="s">
        <v>84</v>
      </c>
      <c r="AY955" s="20" t="s">
        <v>216</v>
      </c>
      <c r="BE955" s="217">
        <f>IF(N955="základní",J955,0)</f>
        <v>0</v>
      </c>
      <c r="BF955" s="217">
        <f>IF(N955="snížená",J955,0)</f>
        <v>0</v>
      </c>
      <c r="BG955" s="217">
        <f>IF(N955="zákl. přenesená",J955,0)</f>
        <v>0</v>
      </c>
      <c r="BH955" s="217">
        <f>IF(N955="sníž. přenesená",J955,0)</f>
        <v>0</v>
      </c>
      <c r="BI955" s="217">
        <f>IF(N955="nulová",J955,0)</f>
        <v>0</v>
      </c>
      <c r="BJ955" s="20" t="s">
        <v>82</v>
      </c>
      <c r="BK955" s="217">
        <f>ROUND(I955*H955,2)</f>
        <v>0</v>
      </c>
      <c r="BL955" s="20" t="s">
        <v>235</v>
      </c>
      <c r="BM955" s="216" t="s">
        <v>1355</v>
      </c>
    </row>
    <row r="956" s="2" customFormat="1">
      <c r="A956" s="41"/>
      <c r="B956" s="42"/>
      <c r="C956" s="43"/>
      <c r="D956" s="218" t="s">
        <v>224</v>
      </c>
      <c r="E956" s="43"/>
      <c r="F956" s="219" t="s">
        <v>1356</v>
      </c>
      <c r="G956" s="43"/>
      <c r="H956" s="43"/>
      <c r="I956" s="220"/>
      <c r="J956" s="43"/>
      <c r="K956" s="43"/>
      <c r="L956" s="47"/>
      <c r="M956" s="221"/>
      <c r="N956" s="222"/>
      <c r="O956" s="87"/>
      <c r="P956" s="87"/>
      <c r="Q956" s="87"/>
      <c r="R956" s="87"/>
      <c r="S956" s="87"/>
      <c r="T956" s="88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  <c r="AT956" s="20" t="s">
        <v>224</v>
      </c>
      <c r="AU956" s="20" t="s">
        <v>84</v>
      </c>
    </row>
    <row r="957" s="14" customFormat="1">
      <c r="A957" s="14"/>
      <c r="B957" s="235"/>
      <c r="C957" s="236"/>
      <c r="D957" s="225" t="s">
        <v>226</v>
      </c>
      <c r="E957" s="237" t="s">
        <v>19</v>
      </c>
      <c r="F957" s="238" t="s">
        <v>1357</v>
      </c>
      <c r="G957" s="236"/>
      <c r="H957" s="237" t="s">
        <v>19</v>
      </c>
      <c r="I957" s="239"/>
      <c r="J957" s="236"/>
      <c r="K957" s="236"/>
      <c r="L957" s="240"/>
      <c r="M957" s="241"/>
      <c r="N957" s="242"/>
      <c r="O957" s="242"/>
      <c r="P957" s="242"/>
      <c r="Q957" s="242"/>
      <c r="R957" s="242"/>
      <c r="S957" s="242"/>
      <c r="T957" s="243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T957" s="244" t="s">
        <v>226</v>
      </c>
      <c r="AU957" s="244" t="s">
        <v>84</v>
      </c>
      <c r="AV957" s="14" t="s">
        <v>82</v>
      </c>
      <c r="AW957" s="14" t="s">
        <v>35</v>
      </c>
      <c r="AX957" s="14" t="s">
        <v>74</v>
      </c>
      <c r="AY957" s="244" t="s">
        <v>216</v>
      </c>
    </row>
    <row r="958" s="13" customFormat="1">
      <c r="A958" s="13"/>
      <c r="B958" s="223"/>
      <c r="C958" s="224"/>
      <c r="D958" s="225" t="s">
        <v>226</v>
      </c>
      <c r="E958" s="226" t="s">
        <v>19</v>
      </c>
      <c r="F958" s="227" t="s">
        <v>1314</v>
      </c>
      <c r="G958" s="224"/>
      <c r="H958" s="228">
        <v>60</v>
      </c>
      <c r="I958" s="229"/>
      <c r="J958" s="224"/>
      <c r="K958" s="224"/>
      <c r="L958" s="230"/>
      <c r="M958" s="231"/>
      <c r="N958" s="232"/>
      <c r="O958" s="232"/>
      <c r="P958" s="232"/>
      <c r="Q958" s="232"/>
      <c r="R958" s="232"/>
      <c r="S958" s="232"/>
      <c r="T958" s="23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34" t="s">
        <v>226</v>
      </c>
      <c r="AU958" s="234" t="s">
        <v>84</v>
      </c>
      <c r="AV958" s="13" t="s">
        <v>84</v>
      </c>
      <c r="AW958" s="13" t="s">
        <v>35</v>
      </c>
      <c r="AX958" s="13" t="s">
        <v>74</v>
      </c>
      <c r="AY958" s="234" t="s">
        <v>216</v>
      </c>
    </row>
    <row r="959" s="13" customFormat="1">
      <c r="A959" s="13"/>
      <c r="B959" s="223"/>
      <c r="C959" s="224"/>
      <c r="D959" s="225" t="s">
        <v>226</v>
      </c>
      <c r="E959" s="226" t="s">
        <v>19</v>
      </c>
      <c r="F959" s="227" t="s">
        <v>1315</v>
      </c>
      <c r="G959" s="224"/>
      <c r="H959" s="228">
        <v>27</v>
      </c>
      <c r="I959" s="229"/>
      <c r="J959" s="224"/>
      <c r="K959" s="224"/>
      <c r="L959" s="230"/>
      <c r="M959" s="231"/>
      <c r="N959" s="232"/>
      <c r="O959" s="232"/>
      <c r="P959" s="232"/>
      <c r="Q959" s="232"/>
      <c r="R959" s="232"/>
      <c r="S959" s="232"/>
      <c r="T959" s="23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34" t="s">
        <v>226</v>
      </c>
      <c r="AU959" s="234" t="s">
        <v>84</v>
      </c>
      <c r="AV959" s="13" t="s">
        <v>84</v>
      </c>
      <c r="AW959" s="13" t="s">
        <v>35</v>
      </c>
      <c r="AX959" s="13" t="s">
        <v>74</v>
      </c>
      <c r="AY959" s="234" t="s">
        <v>216</v>
      </c>
    </row>
    <row r="960" s="13" customFormat="1">
      <c r="A960" s="13"/>
      <c r="B960" s="223"/>
      <c r="C960" s="224"/>
      <c r="D960" s="225" t="s">
        <v>226</v>
      </c>
      <c r="E960" s="226" t="s">
        <v>19</v>
      </c>
      <c r="F960" s="227" t="s">
        <v>1317</v>
      </c>
      <c r="G960" s="224"/>
      <c r="H960" s="228">
        <v>21</v>
      </c>
      <c r="I960" s="229"/>
      <c r="J960" s="224"/>
      <c r="K960" s="224"/>
      <c r="L960" s="230"/>
      <c r="M960" s="231"/>
      <c r="N960" s="232"/>
      <c r="O960" s="232"/>
      <c r="P960" s="232"/>
      <c r="Q960" s="232"/>
      <c r="R960" s="232"/>
      <c r="S960" s="232"/>
      <c r="T960" s="23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T960" s="234" t="s">
        <v>226</v>
      </c>
      <c r="AU960" s="234" t="s">
        <v>84</v>
      </c>
      <c r="AV960" s="13" t="s">
        <v>84</v>
      </c>
      <c r="AW960" s="13" t="s">
        <v>35</v>
      </c>
      <c r="AX960" s="13" t="s">
        <v>74</v>
      </c>
      <c r="AY960" s="234" t="s">
        <v>216</v>
      </c>
    </row>
    <row r="961" s="13" customFormat="1">
      <c r="A961" s="13"/>
      <c r="B961" s="223"/>
      <c r="C961" s="224"/>
      <c r="D961" s="225" t="s">
        <v>226</v>
      </c>
      <c r="E961" s="226" t="s">
        <v>19</v>
      </c>
      <c r="F961" s="227" t="s">
        <v>1318</v>
      </c>
      <c r="G961" s="224"/>
      <c r="H961" s="228">
        <v>16.649999999999999</v>
      </c>
      <c r="I961" s="229"/>
      <c r="J961" s="224"/>
      <c r="K961" s="224"/>
      <c r="L961" s="230"/>
      <c r="M961" s="231"/>
      <c r="N961" s="232"/>
      <c r="O961" s="232"/>
      <c r="P961" s="232"/>
      <c r="Q961" s="232"/>
      <c r="R961" s="232"/>
      <c r="S961" s="232"/>
      <c r="T961" s="23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34" t="s">
        <v>226</v>
      </c>
      <c r="AU961" s="234" t="s">
        <v>84</v>
      </c>
      <c r="AV961" s="13" t="s">
        <v>84</v>
      </c>
      <c r="AW961" s="13" t="s">
        <v>35</v>
      </c>
      <c r="AX961" s="13" t="s">
        <v>74</v>
      </c>
      <c r="AY961" s="234" t="s">
        <v>216</v>
      </c>
    </row>
    <row r="962" s="13" customFormat="1">
      <c r="A962" s="13"/>
      <c r="B962" s="223"/>
      <c r="C962" s="224"/>
      <c r="D962" s="225" t="s">
        <v>226</v>
      </c>
      <c r="E962" s="226" t="s">
        <v>19</v>
      </c>
      <c r="F962" s="227" t="s">
        <v>1319</v>
      </c>
      <c r="G962" s="224"/>
      <c r="H962" s="228">
        <v>1.1000000000000001</v>
      </c>
      <c r="I962" s="229"/>
      <c r="J962" s="224"/>
      <c r="K962" s="224"/>
      <c r="L962" s="230"/>
      <c r="M962" s="231"/>
      <c r="N962" s="232"/>
      <c r="O962" s="232"/>
      <c r="P962" s="232"/>
      <c r="Q962" s="232"/>
      <c r="R962" s="232"/>
      <c r="S962" s="232"/>
      <c r="T962" s="23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34" t="s">
        <v>226</v>
      </c>
      <c r="AU962" s="234" t="s">
        <v>84</v>
      </c>
      <c r="AV962" s="13" t="s">
        <v>84</v>
      </c>
      <c r="AW962" s="13" t="s">
        <v>35</v>
      </c>
      <c r="AX962" s="13" t="s">
        <v>74</v>
      </c>
      <c r="AY962" s="234" t="s">
        <v>216</v>
      </c>
    </row>
    <row r="963" s="13" customFormat="1">
      <c r="A963" s="13"/>
      <c r="B963" s="223"/>
      <c r="C963" s="224"/>
      <c r="D963" s="225" t="s">
        <v>226</v>
      </c>
      <c r="E963" s="226" t="s">
        <v>19</v>
      </c>
      <c r="F963" s="227" t="s">
        <v>1320</v>
      </c>
      <c r="G963" s="224"/>
      <c r="H963" s="228">
        <v>4.3499999999999996</v>
      </c>
      <c r="I963" s="229"/>
      <c r="J963" s="224"/>
      <c r="K963" s="224"/>
      <c r="L963" s="230"/>
      <c r="M963" s="231"/>
      <c r="N963" s="232"/>
      <c r="O963" s="232"/>
      <c r="P963" s="232"/>
      <c r="Q963" s="232"/>
      <c r="R963" s="232"/>
      <c r="S963" s="232"/>
      <c r="T963" s="23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34" t="s">
        <v>226</v>
      </c>
      <c r="AU963" s="234" t="s">
        <v>84</v>
      </c>
      <c r="AV963" s="13" t="s">
        <v>84</v>
      </c>
      <c r="AW963" s="13" t="s">
        <v>35</v>
      </c>
      <c r="AX963" s="13" t="s">
        <v>74</v>
      </c>
      <c r="AY963" s="234" t="s">
        <v>216</v>
      </c>
    </row>
    <row r="964" s="13" customFormat="1">
      <c r="A964" s="13"/>
      <c r="B964" s="223"/>
      <c r="C964" s="224"/>
      <c r="D964" s="225" t="s">
        <v>226</v>
      </c>
      <c r="E964" s="226" t="s">
        <v>19</v>
      </c>
      <c r="F964" s="227" t="s">
        <v>1321</v>
      </c>
      <c r="G964" s="224"/>
      <c r="H964" s="228">
        <v>43.700000000000003</v>
      </c>
      <c r="I964" s="229"/>
      <c r="J964" s="224"/>
      <c r="K964" s="224"/>
      <c r="L964" s="230"/>
      <c r="M964" s="231"/>
      <c r="N964" s="232"/>
      <c r="O964" s="232"/>
      <c r="P964" s="232"/>
      <c r="Q964" s="232"/>
      <c r="R964" s="232"/>
      <c r="S964" s="232"/>
      <c r="T964" s="23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34" t="s">
        <v>226</v>
      </c>
      <c r="AU964" s="234" t="s">
        <v>84</v>
      </c>
      <c r="AV964" s="13" t="s">
        <v>84</v>
      </c>
      <c r="AW964" s="13" t="s">
        <v>35</v>
      </c>
      <c r="AX964" s="13" t="s">
        <v>74</v>
      </c>
      <c r="AY964" s="234" t="s">
        <v>216</v>
      </c>
    </row>
    <row r="965" s="13" customFormat="1">
      <c r="A965" s="13"/>
      <c r="B965" s="223"/>
      <c r="C965" s="224"/>
      <c r="D965" s="225" t="s">
        <v>226</v>
      </c>
      <c r="E965" s="226" t="s">
        <v>19</v>
      </c>
      <c r="F965" s="227" t="s">
        <v>1323</v>
      </c>
      <c r="G965" s="224"/>
      <c r="H965" s="228">
        <v>0.55000000000000004</v>
      </c>
      <c r="I965" s="229"/>
      <c r="J965" s="224"/>
      <c r="K965" s="224"/>
      <c r="L965" s="230"/>
      <c r="M965" s="231"/>
      <c r="N965" s="232"/>
      <c r="O965" s="232"/>
      <c r="P965" s="232"/>
      <c r="Q965" s="232"/>
      <c r="R965" s="232"/>
      <c r="S965" s="232"/>
      <c r="T965" s="23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34" t="s">
        <v>226</v>
      </c>
      <c r="AU965" s="234" t="s">
        <v>84</v>
      </c>
      <c r="AV965" s="13" t="s">
        <v>84</v>
      </c>
      <c r="AW965" s="13" t="s">
        <v>35</v>
      </c>
      <c r="AX965" s="13" t="s">
        <v>74</v>
      </c>
      <c r="AY965" s="234" t="s">
        <v>216</v>
      </c>
    </row>
    <row r="966" s="13" customFormat="1">
      <c r="A966" s="13"/>
      <c r="B966" s="223"/>
      <c r="C966" s="224"/>
      <c r="D966" s="225" t="s">
        <v>226</v>
      </c>
      <c r="E966" s="226" t="s">
        <v>19</v>
      </c>
      <c r="F966" s="227" t="s">
        <v>1324</v>
      </c>
      <c r="G966" s="224"/>
      <c r="H966" s="228">
        <v>2.5</v>
      </c>
      <c r="I966" s="229"/>
      <c r="J966" s="224"/>
      <c r="K966" s="224"/>
      <c r="L966" s="230"/>
      <c r="M966" s="231"/>
      <c r="N966" s="232"/>
      <c r="O966" s="232"/>
      <c r="P966" s="232"/>
      <c r="Q966" s="232"/>
      <c r="R966" s="232"/>
      <c r="S966" s="232"/>
      <c r="T966" s="23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34" t="s">
        <v>226</v>
      </c>
      <c r="AU966" s="234" t="s">
        <v>84</v>
      </c>
      <c r="AV966" s="13" t="s">
        <v>84</v>
      </c>
      <c r="AW966" s="13" t="s">
        <v>35</v>
      </c>
      <c r="AX966" s="13" t="s">
        <v>74</v>
      </c>
      <c r="AY966" s="234" t="s">
        <v>216</v>
      </c>
    </row>
    <row r="967" s="13" customFormat="1">
      <c r="A967" s="13"/>
      <c r="B967" s="223"/>
      <c r="C967" s="224"/>
      <c r="D967" s="225" t="s">
        <v>226</v>
      </c>
      <c r="E967" s="226" t="s">
        <v>19</v>
      </c>
      <c r="F967" s="227" t="s">
        <v>1325</v>
      </c>
      <c r="G967" s="224"/>
      <c r="H967" s="228">
        <v>1.76</v>
      </c>
      <c r="I967" s="229"/>
      <c r="J967" s="224"/>
      <c r="K967" s="224"/>
      <c r="L967" s="230"/>
      <c r="M967" s="231"/>
      <c r="N967" s="232"/>
      <c r="O967" s="232"/>
      <c r="P967" s="232"/>
      <c r="Q967" s="232"/>
      <c r="R967" s="232"/>
      <c r="S967" s="232"/>
      <c r="T967" s="23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34" t="s">
        <v>226</v>
      </c>
      <c r="AU967" s="234" t="s">
        <v>84</v>
      </c>
      <c r="AV967" s="13" t="s">
        <v>84</v>
      </c>
      <c r="AW967" s="13" t="s">
        <v>35</v>
      </c>
      <c r="AX967" s="13" t="s">
        <v>74</v>
      </c>
      <c r="AY967" s="234" t="s">
        <v>216</v>
      </c>
    </row>
    <row r="968" s="13" customFormat="1">
      <c r="A968" s="13"/>
      <c r="B968" s="223"/>
      <c r="C968" s="224"/>
      <c r="D968" s="225" t="s">
        <v>226</v>
      </c>
      <c r="E968" s="226" t="s">
        <v>19</v>
      </c>
      <c r="F968" s="227" t="s">
        <v>1326</v>
      </c>
      <c r="G968" s="224"/>
      <c r="H968" s="228">
        <v>48.399999999999999</v>
      </c>
      <c r="I968" s="229"/>
      <c r="J968" s="224"/>
      <c r="K968" s="224"/>
      <c r="L968" s="230"/>
      <c r="M968" s="231"/>
      <c r="N968" s="232"/>
      <c r="O968" s="232"/>
      <c r="P968" s="232"/>
      <c r="Q968" s="232"/>
      <c r="R968" s="232"/>
      <c r="S968" s="232"/>
      <c r="T968" s="23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34" t="s">
        <v>226</v>
      </c>
      <c r="AU968" s="234" t="s">
        <v>84</v>
      </c>
      <c r="AV968" s="13" t="s">
        <v>84</v>
      </c>
      <c r="AW968" s="13" t="s">
        <v>35</v>
      </c>
      <c r="AX968" s="13" t="s">
        <v>74</v>
      </c>
      <c r="AY968" s="234" t="s">
        <v>216</v>
      </c>
    </row>
    <row r="969" s="13" customFormat="1">
      <c r="A969" s="13"/>
      <c r="B969" s="223"/>
      <c r="C969" s="224"/>
      <c r="D969" s="225" t="s">
        <v>226</v>
      </c>
      <c r="E969" s="226" t="s">
        <v>19</v>
      </c>
      <c r="F969" s="227" t="s">
        <v>1327</v>
      </c>
      <c r="G969" s="224"/>
      <c r="H969" s="228">
        <v>21.449999999999999</v>
      </c>
      <c r="I969" s="229"/>
      <c r="J969" s="224"/>
      <c r="K969" s="224"/>
      <c r="L969" s="230"/>
      <c r="M969" s="231"/>
      <c r="N969" s="232"/>
      <c r="O969" s="232"/>
      <c r="P969" s="232"/>
      <c r="Q969" s="232"/>
      <c r="R969" s="232"/>
      <c r="S969" s="232"/>
      <c r="T969" s="23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34" t="s">
        <v>226</v>
      </c>
      <c r="AU969" s="234" t="s">
        <v>84</v>
      </c>
      <c r="AV969" s="13" t="s">
        <v>84</v>
      </c>
      <c r="AW969" s="13" t="s">
        <v>35</v>
      </c>
      <c r="AX969" s="13" t="s">
        <v>74</v>
      </c>
      <c r="AY969" s="234" t="s">
        <v>216</v>
      </c>
    </row>
    <row r="970" s="13" customFormat="1">
      <c r="A970" s="13"/>
      <c r="B970" s="223"/>
      <c r="C970" s="224"/>
      <c r="D970" s="225" t="s">
        <v>226</v>
      </c>
      <c r="E970" s="226" t="s">
        <v>19</v>
      </c>
      <c r="F970" s="227" t="s">
        <v>1332</v>
      </c>
      <c r="G970" s="224"/>
      <c r="H970" s="228">
        <v>21.850000000000001</v>
      </c>
      <c r="I970" s="229"/>
      <c r="J970" s="224"/>
      <c r="K970" s="224"/>
      <c r="L970" s="230"/>
      <c r="M970" s="231"/>
      <c r="N970" s="232"/>
      <c r="O970" s="232"/>
      <c r="P970" s="232"/>
      <c r="Q970" s="232"/>
      <c r="R970" s="232"/>
      <c r="S970" s="232"/>
      <c r="T970" s="23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34" t="s">
        <v>226</v>
      </c>
      <c r="AU970" s="234" t="s">
        <v>84</v>
      </c>
      <c r="AV970" s="13" t="s">
        <v>84</v>
      </c>
      <c r="AW970" s="13" t="s">
        <v>35</v>
      </c>
      <c r="AX970" s="13" t="s">
        <v>74</v>
      </c>
      <c r="AY970" s="234" t="s">
        <v>216</v>
      </c>
    </row>
    <row r="971" s="13" customFormat="1">
      <c r="A971" s="13"/>
      <c r="B971" s="223"/>
      <c r="C971" s="224"/>
      <c r="D971" s="225" t="s">
        <v>226</v>
      </c>
      <c r="E971" s="226" t="s">
        <v>19</v>
      </c>
      <c r="F971" s="227" t="s">
        <v>1333</v>
      </c>
      <c r="G971" s="224"/>
      <c r="H971" s="228">
        <v>1.3</v>
      </c>
      <c r="I971" s="229"/>
      <c r="J971" s="224"/>
      <c r="K971" s="224"/>
      <c r="L971" s="230"/>
      <c r="M971" s="231"/>
      <c r="N971" s="232"/>
      <c r="O971" s="232"/>
      <c r="P971" s="232"/>
      <c r="Q971" s="232"/>
      <c r="R971" s="232"/>
      <c r="S971" s="232"/>
      <c r="T971" s="23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34" t="s">
        <v>226</v>
      </c>
      <c r="AU971" s="234" t="s">
        <v>84</v>
      </c>
      <c r="AV971" s="13" t="s">
        <v>84</v>
      </c>
      <c r="AW971" s="13" t="s">
        <v>35</v>
      </c>
      <c r="AX971" s="13" t="s">
        <v>74</v>
      </c>
      <c r="AY971" s="234" t="s">
        <v>216</v>
      </c>
    </row>
    <row r="972" s="13" customFormat="1">
      <c r="A972" s="13"/>
      <c r="B972" s="223"/>
      <c r="C972" s="224"/>
      <c r="D972" s="225" t="s">
        <v>226</v>
      </c>
      <c r="E972" s="226" t="s">
        <v>19</v>
      </c>
      <c r="F972" s="227" t="s">
        <v>1334</v>
      </c>
      <c r="G972" s="224"/>
      <c r="H972" s="228">
        <v>1.25</v>
      </c>
      <c r="I972" s="229"/>
      <c r="J972" s="224"/>
      <c r="K972" s="224"/>
      <c r="L972" s="230"/>
      <c r="M972" s="231"/>
      <c r="N972" s="232"/>
      <c r="O972" s="232"/>
      <c r="P972" s="232"/>
      <c r="Q972" s="232"/>
      <c r="R972" s="232"/>
      <c r="S972" s="232"/>
      <c r="T972" s="23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34" t="s">
        <v>226</v>
      </c>
      <c r="AU972" s="234" t="s">
        <v>84</v>
      </c>
      <c r="AV972" s="13" t="s">
        <v>84</v>
      </c>
      <c r="AW972" s="13" t="s">
        <v>35</v>
      </c>
      <c r="AX972" s="13" t="s">
        <v>74</v>
      </c>
      <c r="AY972" s="234" t="s">
        <v>216</v>
      </c>
    </row>
    <row r="973" s="13" customFormat="1">
      <c r="A973" s="13"/>
      <c r="B973" s="223"/>
      <c r="C973" s="224"/>
      <c r="D973" s="225" t="s">
        <v>226</v>
      </c>
      <c r="E973" s="226" t="s">
        <v>19</v>
      </c>
      <c r="F973" s="227" t="s">
        <v>1358</v>
      </c>
      <c r="G973" s="224"/>
      <c r="H973" s="228">
        <v>1.1499999999999999</v>
      </c>
      <c r="I973" s="229"/>
      <c r="J973" s="224"/>
      <c r="K973" s="224"/>
      <c r="L973" s="230"/>
      <c r="M973" s="231"/>
      <c r="N973" s="232"/>
      <c r="O973" s="232"/>
      <c r="P973" s="232"/>
      <c r="Q973" s="232"/>
      <c r="R973" s="232"/>
      <c r="S973" s="232"/>
      <c r="T973" s="23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234" t="s">
        <v>226</v>
      </c>
      <c r="AU973" s="234" t="s">
        <v>84</v>
      </c>
      <c r="AV973" s="13" t="s">
        <v>84</v>
      </c>
      <c r="AW973" s="13" t="s">
        <v>35</v>
      </c>
      <c r="AX973" s="13" t="s">
        <v>74</v>
      </c>
      <c r="AY973" s="234" t="s">
        <v>216</v>
      </c>
    </row>
    <row r="974" s="15" customFormat="1">
      <c r="A974" s="15"/>
      <c r="B974" s="256"/>
      <c r="C974" s="257"/>
      <c r="D974" s="225" t="s">
        <v>226</v>
      </c>
      <c r="E974" s="258" t="s">
        <v>19</v>
      </c>
      <c r="F974" s="259" t="s">
        <v>330</v>
      </c>
      <c r="G974" s="257"/>
      <c r="H974" s="260">
        <v>274.00999999999999</v>
      </c>
      <c r="I974" s="261"/>
      <c r="J974" s="257"/>
      <c r="K974" s="257"/>
      <c r="L974" s="262"/>
      <c r="M974" s="263"/>
      <c r="N974" s="264"/>
      <c r="O974" s="264"/>
      <c r="P974" s="264"/>
      <c r="Q974" s="264"/>
      <c r="R974" s="264"/>
      <c r="S974" s="264"/>
      <c r="T974" s="26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T974" s="266" t="s">
        <v>226</v>
      </c>
      <c r="AU974" s="266" t="s">
        <v>84</v>
      </c>
      <c r="AV974" s="15" t="s">
        <v>222</v>
      </c>
      <c r="AW974" s="15" t="s">
        <v>35</v>
      </c>
      <c r="AX974" s="15" t="s">
        <v>82</v>
      </c>
      <c r="AY974" s="266" t="s">
        <v>216</v>
      </c>
    </row>
    <row r="975" s="2" customFormat="1" ht="33" customHeight="1">
      <c r="A975" s="41"/>
      <c r="B975" s="42"/>
      <c r="C975" s="205" t="s">
        <v>1359</v>
      </c>
      <c r="D975" s="205" t="s">
        <v>218</v>
      </c>
      <c r="E975" s="206" t="s">
        <v>1353</v>
      </c>
      <c r="F975" s="207" t="s">
        <v>1354</v>
      </c>
      <c r="G975" s="208" t="s">
        <v>125</v>
      </c>
      <c r="H975" s="209">
        <v>21.199999999999999</v>
      </c>
      <c r="I975" s="210"/>
      <c r="J975" s="211">
        <f>ROUND(I975*H975,2)</f>
        <v>0</v>
      </c>
      <c r="K975" s="207" t="s">
        <v>221</v>
      </c>
      <c r="L975" s="47"/>
      <c r="M975" s="212" t="s">
        <v>19</v>
      </c>
      <c r="N975" s="213" t="s">
        <v>45</v>
      </c>
      <c r="O975" s="87"/>
      <c r="P975" s="214">
        <f>O975*H975</f>
        <v>0</v>
      </c>
      <c r="Q975" s="214">
        <v>0.0035000000000000001</v>
      </c>
      <c r="R975" s="214">
        <f>Q975*H975</f>
        <v>0.074200000000000002</v>
      </c>
      <c r="S975" s="214">
        <v>0</v>
      </c>
      <c r="T975" s="215">
        <f>S975*H975</f>
        <v>0</v>
      </c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  <c r="AR975" s="216" t="s">
        <v>235</v>
      </c>
      <c r="AT975" s="216" t="s">
        <v>218</v>
      </c>
      <c r="AU975" s="216" t="s">
        <v>84</v>
      </c>
      <c r="AY975" s="20" t="s">
        <v>216</v>
      </c>
      <c r="BE975" s="217">
        <f>IF(N975="základní",J975,0)</f>
        <v>0</v>
      </c>
      <c r="BF975" s="217">
        <f>IF(N975="snížená",J975,0)</f>
        <v>0</v>
      </c>
      <c r="BG975" s="217">
        <f>IF(N975="zákl. přenesená",J975,0)</f>
        <v>0</v>
      </c>
      <c r="BH975" s="217">
        <f>IF(N975="sníž. přenesená",J975,0)</f>
        <v>0</v>
      </c>
      <c r="BI975" s="217">
        <f>IF(N975="nulová",J975,0)</f>
        <v>0</v>
      </c>
      <c r="BJ975" s="20" t="s">
        <v>82</v>
      </c>
      <c r="BK975" s="217">
        <f>ROUND(I975*H975,2)</f>
        <v>0</v>
      </c>
      <c r="BL975" s="20" t="s">
        <v>235</v>
      </c>
      <c r="BM975" s="216" t="s">
        <v>1360</v>
      </c>
    </row>
    <row r="976" s="2" customFormat="1">
      <c r="A976" s="41"/>
      <c r="B976" s="42"/>
      <c r="C976" s="43"/>
      <c r="D976" s="218" t="s">
        <v>224</v>
      </c>
      <c r="E976" s="43"/>
      <c r="F976" s="219" t="s">
        <v>1356</v>
      </c>
      <c r="G976" s="43"/>
      <c r="H976" s="43"/>
      <c r="I976" s="220"/>
      <c r="J976" s="43"/>
      <c r="K976" s="43"/>
      <c r="L976" s="47"/>
      <c r="M976" s="221"/>
      <c r="N976" s="222"/>
      <c r="O976" s="87"/>
      <c r="P976" s="87"/>
      <c r="Q976" s="87"/>
      <c r="R976" s="87"/>
      <c r="S976" s="87"/>
      <c r="T976" s="88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  <c r="AT976" s="20" t="s">
        <v>224</v>
      </c>
      <c r="AU976" s="20" t="s">
        <v>84</v>
      </c>
    </row>
    <row r="977" s="14" customFormat="1">
      <c r="A977" s="14"/>
      <c r="B977" s="235"/>
      <c r="C977" s="236"/>
      <c r="D977" s="225" t="s">
        <v>226</v>
      </c>
      <c r="E977" s="237" t="s">
        <v>19</v>
      </c>
      <c r="F977" s="238" t="s">
        <v>1361</v>
      </c>
      <c r="G977" s="236"/>
      <c r="H977" s="237" t="s">
        <v>19</v>
      </c>
      <c r="I977" s="239"/>
      <c r="J977" s="236"/>
      <c r="K977" s="236"/>
      <c r="L977" s="240"/>
      <c r="M977" s="241"/>
      <c r="N977" s="242"/>
      <c r="O977" s="242"/>
      <c r="P977" s="242"/>
      <c r="Q977" s="242"/>
      <c r="R977" s="242"/>
      <c r="S977" s="242"/>
      <c r="T977" s="243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44" t="s">
        <v>226</v>
      </c>
      <c r="AU977" s="244" t="s">
        <v>84</v>
      </c>
      <c r="AV977" s="14" t="s">
        <v>82</v>
      </c>
      <c r="AW977" s="14" t="s">
        <v>35</v>
      </c>
      <c r="AX977" s="14" t="s">
        <v>74</v>
      </c>
      <c r="AY977" s="244" t="s">
        <v>216</v>
      </c>
    </row>
    <row r="978" s="13" customFormat="1">
      <c r="A978" s="13"/>
      <c r="B978" s="223"/>
      <c r="C978" s="224"/>
      <c r="D978" s="225" t="s">
        <v>226</v>
      </c>
      <c r="E978" s="226" t="s">
        <v>19</v>
      </c>
      <c r="F978" s="227" t="s">
        <v>1335</v>
      </c>
      <c r="G978" s="224"/>
      <c r="H978" s="228">
        <v>10.699999999999999</v>
      </c>
      <c r="I978" s="229"/>
      <c r="J978" s="224"/>
      <c r="K978" s="224"/>
      <c r="L978" s="230"/>
      <c r="M978" s="231"/>
      <c r="N978" s="232"/>
      <c r="O978" s="232"/>
      <c r="P978" s="232"/>
      <c r="Q978" s="232"/>
      <c r="R978" s="232"/>
      <c r="S978" s="232"/>
      <c r="T978" s="23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234" t="s">
        <v>226</v>
      </c>
      <c r="AU978" s="234" t="s">
        <v>84</v>
      </c>
      <c r="AV978" s="13" t="s">
        <v>84</v>
      </c>
      <c r="AW978" s="13" t="s">
        <v>35</v>
      </c>
      <c r="AX978" s="13" t="s">
        <v>74</v>
      </c>
      <c r="AY978" s="234" t="s">
        <v>216</v>
      </c>
    </row>
    <row r="979" s="13" customFormat="1">
      <c r="A979" s="13"/>
      <c r="B979" s="223"/>
      <c r="C979" s="224"/>
      <c r="D979" s="225" t="s">
        <v>226</v>
      </c>
      <c r="E979" s="226" t="s">
        <v>19</v>
      </c>
      <c r="F979" s="227" t="s">
        <v>1336</v>
      </c>
      <c r="G979" s="224"/>
      <c r="H979" s="228">
        <v>10.5</v>
      </c>
      <c r="I979" s="229"/>
      <c r="J979" s="224"/>
      <c r="K979" s="224"/>
      <c r="L979" s="230"/>
      <c r="M979" s="231"/>
      <c r="N979" s="232"/>
      <c r="O979" s="232"/>
      <c r="P979" s="232"/>
      <c r="Q979" s="232"/>
      <c r="R979" s="232"/>
      <c r="S979" s="232"/>
      <c r="T979" s="23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34" t="s">
        <v>226</v>
      </c>
      <c r="AU979" s="234" t="s">
        <v>84</v>
      </c>
      <c r="AV979" s="13" t="s">
        <v>84</v>
      </c>
      <c r="AW979" s="13" t="s">
        <v>35</v>
      </c>
      <c r="AX979" s="13" t="s">
        <v>74</v>
      </c>
      <c r="AY979" s="234" t="s">
        <v>216</v>
      </c>
    </row>
    <row r="980" s="15" customFormat="1">
      <c r="A980" s="15"/>
      <c r="B980" s="256"/>
      <c r="C980" s="257"/>
      <c r="D980" s="225" t="s">
        <v>226</v>
      </c>
      <c r="E980" s="258" t="s">
        <v>19</v>
      </c>
      <c r="F980" s="259" t="s">
        <v>330</v>
      </c>
      <c r="G980" s="257"/>
      <c r="H980" s="260">
        <v>21.199999999999999</v>
      </c>
      <c r="I980" s="261"/>
      <c r="J980" s="257"/>
      <c r="K980" s="257"/>
      <c r="L980" s="262"/>
      <c r="M980" s="263"/>
      <c r="N980" s="264"/>
      <c r="O980" s="264"/>
      <c r="P980" s="264"/>
      <c r="Q980" s="264"/>
      <c r="R980" s="264"/>
      <c r="S980" s="264"/>
      <c r="T980" s="26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T980" s="266" t="s">
        <v>226</v>
      </c>
      <c r="AU980" s="266" t="s">
        <v>84</v>
      </c>
      <c r="AV980" s="15" t="s">
        <v>222</v>
      </c>
      <c r="AW980" s="15" t="s">
        <v>35</v>
      </c>
      <c r="AX980" s="15" t="s">
        <v>82</v>
      </c>
      <c r="AY980" s="266" t="s">
        <v>216</v>
      </c>
    </row>
    <row r="981" s="2" customFormat="1" ht="49.05" customHeight="1">
      <c r="A981" s="41"/>
      <c r="B981" s="42"/>
      <c r="C981" s="205" t="s">
        <v>1362</v>
      </c>
      <c r="D981" s="205" t="s">
        <v>218</v>
      </c>
      <c r="E981" s="206" t="s">
        <v>1363</v>
      </c>
      <c r="F981" s="207" t="s">
        <v>1364</v>
      </c>
      <c r="G981" s="208" t="s">
        <v>281</v>
      </c>
      <c r="H981" s="209">
        <v>306</v>
      </c>
      <c r="I981" s="210"/>
      <c r="J981" s="211">
        <f>ROUND(I981*H981,2)</f>
        <v>0</v>
      </c>
      <c r="K981" s="207" t="s">
        <v>221</v>
      </c>
      <c r="L981" s="47"/>
      <c r="M981" s="212" t="s">
        <v>19</v>
      </c>
      <c r="N981" s="213" t="s">
        <v>45</v>
      </c>
      <c r="O981" s="87"/>
      <c r="P981" s="214">
        <f>O981*H981</f>
        <v>0</v>
      </c>
      <c r="Q981" s="214">
        <v>0</v>
      </c>
      <c r="R981" s="214">
        <f>Q981*H981</f>
        <v>0</v>
      </c>
      <c r="S981" s="214">
        <v>0</v>
      </c>
      <c r="T981" s="215">
        <f>S981*H981</f>
        <v>0</v>
      </c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  <c r="AR981" s="216" t="s">
        <v>235</v>
      </c>
      <c r="AT981" s="216" t="s">
        <v>218</v>
      </c>
      <c r="AU981" s="216" t="s">
        <v>84</v>
      </c>
      <c r="AY981" s="20" t="s">
        <v>216</v>
      </c>
      <c r="BE981" s="217">
        <f>IF(N981="základní",J981,0)</f>
        <v>0</v>
      </c>
      <c r="BF981" s="217">
        <f>IF(N981="snížená",J981,0)</f>
        <v>0</v>
      </c>
      <c r="BG981" s="217">
        <f>IF(N981="zákl. přenesená",J981,0)</f>
        <v>0</v>
      </c>
      <c r="BH981" s="217">
        <f>IF(N981="sníž. přenesená",J981,0)</f>
        <v>0</v>
      </c>
      <c r="BI981" s="217">
        <f>IF(N981="nulová",J981,0)</f>
        <v>0</v>
      </c>
      <c r="BJ981" s="20" t="s">
        <v>82</v>
      </c>
      <c r="BK981" s="217">
        <f>ROUND(I981*H981,2)</f>
        <v>0</v>
      </c>
      <c r="BL981" s="20" t="s">
        <v>235</v>
      </c>
      <c r="BM981" s="216" t="s">
        <v>1365</v>
      </c>
    </row>
    <row r="982" s="2" customFormat="1">
      <c r="A982" s="41"/>
      <c r="B982" s="42"/>
      <c r="C982" s="43"/>
      <c r="D982" s="218" t="s">
        <v>224</v>
      </c>
      <c r="E982" s="43"/>
      <c r="F982" s="219" t="s">
        <v>1366</v>
      </c>
      <c r="G982" s="43"/>
      <c r="H982" s="43"/>
      <c r="I982" s="220"/>
      <c r="J982" s="43"/>
      <c r="K982" s="43"/>
      <c r="L982" s="47"/>
      <c r="M982" s="221"/>
      <c r="N982" s="222"/>
      <c r="O982" s="87"/>
      <c r="P982" s="87"/>
      <c r="Q982" s="87"/>
      <c r="R982" s="87"/>
      <c r="S982" s="87"/>
      <c r="T982" s="88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  <c r="AT982" s="20" t="s">
        <v>224</v>
      </c>
      <c r="AU982" s="20" t="s">
        <v>84</v>
      </c>
    </row>
    <row r="983" s="13" customFormat="1">
      <c r="A983" s="13"/>
      <c r="B983" s="223"/>
      <c r="C983" s="224"/>
      <c r="D983" s="225" t="s">
        <v>226</v>
      </c>
      <c r="E983" s="226" t="s">
        <v>19</v>
      </c>
      <c r="F983" s="227" t="s">
        <v>1367</v>
      </c>
      <c r="G983" s="224"/>
      <c r="H983" s="228">
        <v>30</v>
      </c>
      <c r="I983" s="229"/>
      <c r="J983" s="224"/>
      <c r="K983" s="224"/>
      <c r="L983" s="230"/>
      <c r="M983" s="231"/>
      <c r="N983" s="232"/>
      <c r="O983" s="232"/>
      <c r="P983" s="232"/>
      <c r="Q983" s="232"/>
      <c r="R983" s="232"/>
      <c r="S983" s="232"/>
      <c r="T983" s="23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34" t="s">
        <v>226</v>
      </c>
      <c r="AU983" s="234" t="s">
        <v>84</v>
      </c>
      <c r="AV983" s="13" t="s">
        <v>84</v>
      </c>
      <c r="AW983" s="13" t="s">
        <v>35</v>
      </c>
      <c r="AX983" s="13" t="s">
        <v>74</v>
      </c>
      <c r="AY983" s="234" t="s">
        <v>216</v>
      </c>
    </row>
    <row r="984" s="13" customFormat="1">
      <c r="A984" s="13"/>
      <c r="B984" s="223"/>
      <c r="C984" s="224"/>
      <c r="D984" s="225" t="s">
        <v>226</v>
      </c>
      <c r="E984" s="226" t="s">
        <v>19</v>
      </c>
      <c r="F984" s="227" t="s">
        <v>1368</v>
      </c>
      <c r="G984" s="224"/>
      <c r="H984" s="228">
        <v>15</v>
      </c>
      <c r="I984" s="229"/>
      <c r="J984" s="224"/>
      <c r="K984" s="224"/>
      <c r="L984" s="230"/>
      <c r="M984" s="231"/>
      <c r="N984" s="232"/>
      <c r="O984" s="232"/>
      <c r="P984" s="232"/>
      <c r="Q984" s="232"/>
      <c r="R984" s="232"/>
      <c r="S984" s="232"/>
      <c r="T984" s="23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34" t="s">
        <v>226</v>
      </c>
      <c r="AU984" s="234" t="s">
        <v>84</v>
      </c>
      <c r="AV984" s="13" t="s">
        <v>84</v>
      </c>
      <c r="AW984" s="13" t="s">
        <v>35</v>
      </c>
      <c r="AX984" s="13" t="s">
        <v>74</v>
      </c>
      <c r="AY984" s="234" t="s">
        <v>216</v>
      </c>
    </row>
    <row r="985" s="13" customFormat="1">
      <c r="A985" s="13"/>
      <c r="B985" s="223"/>
      <c r="C985" s="224"/>
      <c r="D985" s="225" t="s">
        <v>226</v>
      </c>
      <c r="E985" s="226" t="s">
        <v>19</v>
      </c>
      <c r="F985" s="227" t="s">
        <v>1369</v>
      </c>
      <c r="G985" s="224"/>
      <c r="H985" s="228">
        <v>12</v>
      </c>
      <c r="I985" s="229"/>
      <c r="J985" s="224"/>
      <c r="K985" s="224"/>
      <c r="L985" s="230"/>
      <c r="M985" s="231"/>
      <c r="N985" s="232"/>
      <c r="O985" s="232"/>
      <c r="P985" s="232"/>
      <c r="Q985" s="232"/>
      <c r="R985" s="232"/>
      <c r="S985" s="232"/>
      <c r="T985" s="23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34" t="s">
        <v>226</v>
      </c>
      <c r="AU985" s="234" t="s">
        <v>84</v>
      </c>
      <c r="AV985" s="13" t="s">
        <v>84</v>
      </c>
      <c r="AW985" s="13" t="s">
        <v>35</v>
      </c>
      <c r="AX985" s="13" t="s">
        <v>74</v>
      </c>
      <c r="AY985" s="234" t="s">
        <v>216</v>
      </c>
    </row>
    <row r="986" s="13" customFormat="1">
      <c r="A986" s="13"/>
      <c r="B986" s="223"/>
      <c r="C986" s="224"/>
      <c r="D986" s="225" t="s">
        <v>226</v>
      </c>
      <c r="E986" s="226" t="s">
        <v>19</v>
      </c>
      <c r="F986" s="227" t="s">
        <v>1370</v>
      </c>
      <c r="G986" s="224"/>
      <c r="H986" s="228">
        <v>9</v>
      </c>
      <c r="I986" s="229"/>
      <c r="J986" s="224"/>
      <c r="K986" s="224"/>
      <c r="L986" s="230"/>
      <c r="M986" s="231"/>
      <c r="N986" s="232"/>
      <c r="O986" s="232"/>
      <c r="P986" s="232"/>
      <c r="Q986" s="232"/>
      <c r="R986" s="232"/>
      <c r="S986" s="232"/>
      <c r="T986" s="23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34" t="s">
        <v>226</v>
      </c>
      <c r="AU986" s="234" t="s">
        <v>84</v>
      </c>
      <c r="AV986" s="13" t="s">
        <v>84</v>
      </c>
      <c r="AW986" s="13" t="s">
        <v>35</v>
      </c>
      <c r="AX986" s="13" t="s">
        <v>74</v>
      </c>
      <c r="AY986" s="234" t="s">
        <v>216</v>
      </c>
    </row>
    <row r="987" s="13" customFormat="1">
      <c r="A987" s="13"/>
      <c r="B987" s="223"/>
      <c r="C987" s="224"/>
      <c r="D987" s="225" t="s">
        <v>226</v>
      </c>
      <c r="E987" s="226" t="s">
        <v>19</v>
      </c>
      <c r="F987" s="227" t="s">
        <v>1371</v>
      </c>
      <c r="G987" s="224"/>
      <c r="H987" s="228">
        <v>1</v>
      </c>
      <c r="I987" s="229"/>
      <c r="J987" s="224"/>
      <c r="K987" s="224"/>
      <c r="L987" s="230"/>
      <c r="M987" s="231"/>
      <c r="N987" s="232"/>
      <c r="O987" s="232"/>
      <c r="P987" s="232"/>
      <c r="Q987" s="232"/>
      <c r="R987" s="232"/>
      <c r="S987" s="232"/>
      <c r="T987" s="23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34" t="s">
        <v>226</v>
      </c>
      <c r="AU987" s="234" t="s">
        <v>84</v>
      </c>
      <c r="AV987" s="13" t="s">
        <v>84</v>
      </c>
      <c r="AW987" s="13" t="s">
        <v>35</v>
      </c>
      <c r="AX987" s="13" t="s">
        <v>74</v>
      </c>
      <c r="AY987" s="234" t="s">
        <v>216</v>
      </c>
    </row>
    <row r="988" s="13" customFormat="1">
      <c r="A988" s="13"/>
      <c r="B988" s="223"/>
      <c r="C988" s="224"/>
      <c r="D988" s="225" t="s">
        <v>226</v>
      </c>
      <c r="E988" s="226" t="s">
        <v>19</v>
      </c>
      <c r="F988" s="227" t="s">
        <v>1372</v>
      </c>
      <c r="G988" s="224"/>
      <c r="H988" s="228">
        <v>3</v>
      </c>
      <c r="I988" s="229"/>
      <c r="J988" s="224"/>
      <c r="K988" s="224"/>
      <c r="L988" s="230"/>
      <c r="M988" s="231"/>
      <c r="N988" s="232"/>
      <c r="O988" s="232"/>
      <c r="P988" s="232"/>
      <c r="Q988" s="232"/>
      <c r="R988" s="232"/>
      <c r="S988" s="232"/>
      <c r="T988" s="23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34" t="s">
        <v>226</v>
      </c>
      <c r="AU988" s="234" t="s">
        <v>84</v>
      </c>
      <c r="AV988" s="13" t="s">
        <v>84</v>
      </c>
      <c r="AW988" s="13" t="s">
        <v>35</v>
      </c>
      <c r="AX988" s="13" t="s">
        <v>74</v>
      </c>
      <c r="AY988" s="234" t="s">
        <v>216</v>
      </c>
    </row>
    <row r="989" s="13" customFormat="1">
      <c r="A989" s="13"/>
      <c r="B989" s="223"/>
      <c r="C989" s="224"/>
      <c r="D989" s="225" t="s">
        <v>226</v>
      </c>
      <c r="E989" s="226" t="s">
        <v>19</v>
      </c>
      <c r="F989" s="227" t="s">
        <v>1373</v>
      </c>
      <c r="G989" s="224"/>
      <c r="H989" s="228">
        <v>19</v>
      </c>
      <c r="I989" s="229"/>
      <c r="J989" s="224"/>
      <c r="K989" s="224"/>
      <c r="L989" s="230"/>
      <c r="M989" s="231"/>
      <c r="N989" s="232"/>
      <c r="O989" s="232"/>
      <c r="P989" s="232"/>
      <c r="Q989" s="232"/>
      <c r="R989" s="232"/>
      <c r="S989" s="232"/>
      <c r="T989" s="23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234" t="s">
        <v>226</v>
      </c>
      <c r="AU989" s="234" t="s">
        <v>84</v>
      </c>
      <c r="AV989" s="13" t="s">
        <v>84</v>
      </c>
      <c r="AW989" s="13" t="s">
        <v>35</v>
      </c>
      <c r="AX989" s="13" t="s">
        <v>74</v>
      </c>
      <c r="AY989" s="234" t="s">
        <v>216</v>
      </c>
    </row>
    <row r="990" s="13" customFormat="1">
      <c r="A990" s="13"/>
      <c r="B990" s="223"/>
      <c r="C990" s="224"/>
      <c r="D990" s="225" t="s">
        <v>226</v>
      </c>
      <c r="E990" s="226" t="s">
        <v>19</v>
      </c>
      <c r="F990" s="227" t="s">
        <v>1374</v>
      </c>
      <c r="G990" s="224"/>
      <c r="H990" s="228">
        <v>1</v>
      </c>
      <c r="I990" s="229"/>
      <c r="J990" s="224"/>
      <c r="K990" s="224"/>
      <c r="L990" s="230"/>
      <c r="M990" s="231"/>
      <c r="N990" s="232"/>
      <c r="O990" s="232"/>
      <c r="P990" s="232"/>
      <c r="Q990" s="232"/>
      <c r="R990" s="232"/>
      <c r="S990" s="232"/>
      <c r="T990" s="23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T990" s="234" t="s">
        <v>226</v>
      </c>
      <c r="AU990" s="234" t="s">
        <v>84</v>
      </c>
      <c r="AV990" s="13" t="s">
        <v>84</v>
      </c>
      <c r="AW990" s="13" t="s">
        <v>35</v>
      </c>
      <c r="AX990" s="13" t="s">
        <v>74</v>
      </c>
      <c r="AY990" s="234" t="s">
        <v>216</v>
      </c>
    </row>
    <row r="991" s="13" customFormat="1">
      <c r="A991" s="13"/>
      <c r="B991" s="223"/>
      <c r="C991" s="224"/>
      <c r="D991" s="225" t="s">
        <v>226</v>
      </c>
      <c r="E991" s="226" t="s">
        <v>19</v>
      </c>
      <c r="F991" s="227" t="s">
        <v>1375</v>
      </c>
      <c r="G991" s="224"/>
      <c r="H991" s="228">
        <v>1</v>
      </c>
      <c r="I991" s="229"/>
      <c r="J991" s="224"/>
      <c r="K991" s="224"/>
      <c r="L991" s="230"/>
      <c r="M991" s="231"/>
      <c r="N991" s="232"/>
      <c r="O991" s="232"/>
      <c r="P991" s="232"/>
      <c r="Q991" s="232"/>
      <c r="R991" s="232"/>
      <c r="S991" s="232"/>
      <c r="T991" s="23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234" t="s">
        <v>226</v>
      </c>
      <c r="AU991" s="234" t="s">
        <v>84</v>
      </c>
      <c r="AV991" s="13" t="s">
        <v>84</v>
      </c>
      <c r="AW991" s="13" t="s">
        <v>35</v>
      </c>
      <c r="AX991" s="13" t="s">
        <v>74</v>
      </c>
      <c r="AY991" s="234" t="s">
        <v>216</v>
      </c>
    </row>
    <row r="992" s="13" customFormat="1">
      <c r="A992" s="13"/>
      <c r="B992" s="223"/>
      <c r="C992" s="224"/>
      <c r="D992" s="225" t="s">
        <v>226</v>
      </c>
      <c r="E992" s="226" t="s">
        <v>19</v>
      </c>
      <c r="F992" s="227" t="s">
        <v>1376</v>
      </c>
      <c r="G992" s="224"/>
      <c r="H992" s="228">
        <v>1</v>
      </c>
      <c r="I992" s="229"/>
      <c r="J992" s="224"/>
      <c r="K992" s="224"/>
      <c r="L992" s="230"/>
      <c r="M992" s="231"/>
      <c r="N992" s="232"/>
      <c r="O992" s="232"/>
      <c r="P992" s="232"/>
      <c r="Q992" s="232"/>
      <c r="R992" s="232"/>
      <c r="S992" s="232"/>
      <c r="T992" s="23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34" t="s">
        <v>226</v>
      </c>
      <c r="AU992" s="234" t="s">
        <v>84</v>
      </c>
      <c r="AV992" s="13" t="s">
        <v>84</v>
      </c>
      <c r="AW992" s="13" t="s">
        <v>35</v>
      </c>
      <c r="AX992" s="13" t="s">
        <v>74</v>
      </c>
      <c r="AY992" s="234" t="s">
        <v>216</v>
      </c>
    </row>
    <row r="993" s="13" customFormat="1">
      <c r="A993" s="13"/>
      <c r="B993" s="223"/>
      <c r="C993" s="224"/>
      <c r="D993" s="225" t="s">
        <v>226</v>
      </c>
      <c r="E993" s="226" t="s">
        <v>19</v>
      </c>
      <c r="F993" s="227" t="s">
        <v>1377</v>
      </c>
      <c r="G993" s="224"/>
      <c r="H993" s="228">
        <v>22</v>
      </c>
      <c r="I993" s="229"/>
      <c r="J993" s="224"/>
      <c r="K993" s="224"/>
      <c r="L993" s="230"/>
      <c r="M993" s="231"/>
      <c r="N993" s="232"/>
      <c r="O993" s="232"/>
      <c r="P993" s="232"/>
      <c r="Q993" s="232"/>
      <c r="R993" s="232"/>
      <c r="S993" s="232"/>
      <c r="T993" s="23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34" t="s">
        <v>226</v>
      </c>
      <c r="AU993" s="234" t="s">
        <v>84</v>
      </c>
      <c r="AV993" s="13" t="s">
        <v>84</v>
      </c>
      <c r="AW993" s="13" t="s">
        <v>35</v>
      </c>
      <c r="AX993" s="13" t="s">
        <v>74</v>
      </c>
      <c r="AY993" s="234" t="s">
        <v>216</v>
      </c>
    </row>
    <row r="994" s="13" customFormat="1">
      <c r="A994" s="13"/>
      <c r="B994" s="223"/>
      <c r="C994" s="224"/>
      <c r="D994" s="225" t="s">
        <v>226</v>
      </c>
      <c r="E994" s="226" t="s">
        <v>19</v>
      </c>
      <c r="F994" s="227" t="s">
        <v>1378</v>
      </c>
      <c r="G994" s="224"/>
      <c r="H994" s="228">
        <v>13</v>
      </c>
      <c r="I994" s="229"/>
      <c r="J994" s="224"/>
      <c r="K994" s="224"/>
      <c r="L994" s="230"/>
      <c r="M994" s="231"/>
      <c r="N994" s="232"/>
      <c r="O994" s="232"/>
      <c r="P994" s="232"/>
      <c r="Q994" s="232"/>
      <c r="R994" s="232"/>
      <c r="S994" s="232"/>
      <c r="T994" s="23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34" t="s">
        <v>226</v>
      </c>
      <c r="AU994" s="234" t="s">
        <v>84</v>
      </c>
      <c r="AV994" s="13" t="s">
        <v>84</v>
      </c>
      <c r="AW994" s="13" t="s">
        <v>35</v>
      </c>
      <c r="AX994" s="13" t="s">
        <v>74</v>
      </c>
      <c r="AY994" s="234" t="s">
        <v>216</v>
      </c>
    </row>
    <row r="995" s="13" customFormat="1">
      <c r="A995" s="13"/>
      <c r="B995" s="223"/>
      <c r="C995" s="224"/>
      <c r="D995" s="225" t="s">
        <v>226</v>
      </c>
      <c r="E995" s="226" t="s">
        <v>19</v>
      </c>
      <c r="F995" s="227" t="s">
        <v>1379</v>
      </c>
      <c r="G995" s="224"/>
      <c r="H995" s="228">
        <v>19</v>
      </c>
      <c r="I995" s="229"/>
      <c r="J995" s="224"/>
      <c r="K995" s="224"/>
      <c r="L995" s="230"/>
      <c r="M995" s="231"/>
      <c r="N995" s="232"/>
      <c r="O995" s="232"/>
      <c r="P995" s="232"/>
      <c r="Q995" s="232"/>
      <c r="R995" s="232"/>
      <c r="S995" s="232"/>
      <c r="T995" s="23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34" t="s">
        <v>226</v>
      </c>
      <c r="AU995" s="234" t="s">
        <v>84</v>
      </c>
      <c r="AV995" s="13" t="s">
        <v>84</v>
      </c>
      <c r="AW995" s="13" t="s">
        <v>35</v>
      </c>
      <c r="AX995" s="13" t="s">
        <v>74</v>
      </c>
      <c r="AY995" s="234" t="s">
        <v>216</v>
      </c>
    </row>
    <row r="996" s="13" customFormat="1">
      <c r="A996" s="13"/>
      <c r="B996" s="223"/>
      <c r="C996" s="224"/>
      <c r="D996" s="225" t="s">
        <v>226</v>
      </c>
      <c r="E996" s="226" t="s">
        <v>19</v>
      </c>
      <c r="F996" s="227" t="s">
        <v>1380</v>
      </c>
      <c r="G996" s="224"/>
      <c r="H996" s="228">
        <v>2</v>
      </c>
      <c r="I996" s="229"/>
      <c r="J996" s="224"/>
      <c r="K996" s="224"/>
      <c r="L996" s="230"/>
      <c r="M996" s="231"/>
      <c r="N996" s="232"/>
      <c r="O996" s="232"/>
      <c r="P996" s="232"/>
      <c r="Q996" s="232"/>
      <c r="R996" s="232"/>
      <c r="S996" s="232"/>
      <c r="T996" s="23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34" t="s">
        <v>226</v>
      </c>
      <c r="AU996" s="234" t="s">
        <v>84</v>
      </c>
      <c r="AV996" s="13" t="s">
        <v>84</v>
      </c>
      <c r="AW996" s="13" t="s">
        <v>35</v>
      </c>
      <c r="AX996" s="13" t="s">
        <v>74</v>
      </c>
      <c r="AY996" s="234" t="s">
        <v>216</v>
      </c>
    </row>
    <row r="997" s="13" customFormat="1">
      <c r="A997" s="13"/>
      <c r="B997" s="223"/>
      <c r="C997" s="224"/>
      <c r="D997" s="225" t="s">
        <v>226</v>
      </c>
      <c r="E997" s="226" t="s">
        <v>19</v>
      </c>
      <c r="F997" s="227" t="s">
        <v>1381</v>
      </c>
      <c r="G997" s="224"/>
      <c r="H997" s="228">
        <v>1</v>
      </c>
      <c r="I997" s="229"/>
      <c r="J997" s="224"/>
      <c r="K997" s="224"/>
      <c r="L997" s="230"/>
      <c r="M997" s="231"/>
      <c r="N997" s="232"/>
      <c r="O997" s="232"/>
      <c r="P997" s="232"/>
      <c r="Q997" s="232"/>
      <c r="R997" s="232"/>
      <c r="S997" s="232"/>
      <c r="T997" s="23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34" t="s">
        <v>226</v>
      </c>
      <c r="AU997" s="234" t="s">
        <v>84</v>
      </c>
      <c r="AV997" s="13" t="s">
        <v>84</v>
      </c>
      <c r="AW997" s="13" t="s">
        <v>35</v>
      </c>
      <c r="AX997" s="13" t="s">
        <v>74</v>
      </c>
      <c r="AY997" s="234" t="s">
        <v>216</v>
      </c>
    </row>
    <row r="998" s="13" customFormat="1">
      <c r="A998" s="13"/>
      <c r="B998" s="223"/>
      <c r="C998" s="224"/>
      <c r="D998" s="225" t="s">
        <v>226</v>
      </c>
      <c r="E998" s="226" t="s">
        <v>19</v>
      </c>
      <c r="F998" s="227" t="s">
        <v>1382</v>
      </c>
      <c r="G998" s="224"/>
      <c r="H998" s="228">
        <v>2</v>
      </c>
      <c r="I998" s="229"/>
      <c r="J998" s="224"/>
      <c r="K998" s="224"/>
      <c r="L998" s="230"/>
      <c r="M998" s="231"/>
      <c r="N998" s="232"/>
      <c r="O998" s="232"/>
      <c r="P998" s="232"/>
      <c r="Q998" s="232"/>
      <c r="R998" s="232"/>
      <c r="S998" s="232"/>
      <c r="T998" s="23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34" t="s">
        <v>226</v>
      </c>
      <c r="AU998" s="234" t="s">
        <v>84</v>
      </c>
      <c r="AV998" s="13" t="s">
        <v>84</v>
      </c>
      <c r="AW998" s="13" t="s">
        <v>35</v>
      </c>
      <c r="AX998" s="13" t="s">
        <v>74</v>
      </c>
      <c r="AY998" s="234" t="s">
        <v>216</v>
      </c>
    </row>
    <row r="999" s="13" customFormat="1">
      <c r="A999" s="13"/>
      <c r="B999" s="223"/>
      <c r="C999" s="224"/>
      <c r="D999" s="225" t="s">
        <v>226</v>
      </c>
      <c r="E999" s="226" t="s">
        <v>19</v>
      </c>
      <c r="F999" s="227" t="s">
        <v>1383</v>
      </c>
      <c r="G999" s="224"/>
      <c r="H999" s="228">
        <v>2</v>
      </c>
      <c r="I999" s="229"/>
      <c r="J999" s="224"/>
      <c r="K999" s="224"/>
      <c r="L999" s="230"/>
      <c r="M999" s="231"/>
      <c r="N999" s="232"/>
      <c r="O999" s="232"/>
      <c r="P999" s="232"/>
      <c r="Q999" s="232"/>
      <c r="R999" s="232"/>
      <c r="S999" s="232"/>
      <c r="T999" s="23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34" t="s">
        <v>226</v>
      </c>
      <c r="AU999" s="234" t="s">
        <v>84</v>
      </c>
      <c r="AV999" s="13" t="s">
        <v>84</v>
      </c>
      <c r="AW999" s="13" t="s">
        <v>35</v>
      </c>
      <c r="AX999" s="13" t="s">
        <v>74</v>
      </c>
      <c r="AY999" s="234" t="s">
        <v>216</v>
      </c>
    </row>
    <row r="1000" s="16" customFormat="1">
      <c r="A1000" s="16"/>
      <c r="B1000" s="267"/>
      <c r="C1000" s="268"/>
      <c r="D1000" s="225" t="s">
        <v>226</v>
      </c>
      <c r="E1000" s="269" t="s">
        <v>19</v>
      </c>
      <c r="F1000" s="270" t="s">
        <v>563</v>
      </c>
      <c r="G1000" s="268"/>
      <c r="H1000" s="271">
        <v>153</v>
      </c>
      <c r="I1000" s="272"/>
      <c r="J1000" s="268"/>
      <c r="K1000" s="268"/>
      <c r="L1000" s="273"/>
      <c r="M1000" s="274"/>
      <c r="N1000" s="275"/>
      <c r="O1000" s="275"/>
      <c r="P1000" s="275"/>
      <c r="Q1000" s="275"/>
      <c r="R1000" s="275"/>
      <c r="S1000" s="275"/>
      <c r="T1000" s="27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T1000" s="277" t="s">
        <v>226</v>
      </c>
      <c r="AU1000" s="277" t="s">
        <v>84</v>
      </c>
      <c r="AV1000" s="16" t="s">
        <v>89</v>
      </c>
      <c r="AW1000" s="16" t="s">
        <v>35</v>
      </c>
      <c r="AX1000" s="16" t="s">
        <v>74</v>
      </c>
      <c r="AY1000" s="277" t="s">
        <v>216</v>
      </c>
    </row>
    <row r="1001" s="13" customFormat="1">
      <c r="A1001" s="13"/>
      <c r="B1001" s="223"/>
      <c r="C1001" s="224"/>
      <c r="D1001" s="225" t="s">
        <v>226</v>
      </c>
      <c r="E1001" s="226" t="s">
        <v>19</v>
      </c>
      <c r="F1001" s="227" t="s">
        <v>1384</v>
      </c>
      <c r="G1001" s="224"/>
      <c r="H1001" s="228">
        <v>306</v>
      </c>
      <c r="I1001" s="229"/>
      <c r="J1001" s="224"/>
      <c r="K1001" s="224"/>
      <c r="L1001" s="230"/>
      <c r="M1001" s="231"/>
      <c r="N1001" s="232"/>
      <c r="O1001" s="232"/>
      <c r="P1001" s="232"/>
      <c r="Q1001" s="232"/>
      <c r="R1001" s="232"/>
      <c r="S1001" s="232"/>
      <c r="T1001" s="23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34" t="s">
        <v>226</v>
      </c>
      <c r="AU1001" s="234" t="s">
        <v>84</v>
      </c>
      <c r="AV1001" s="13" t="s">
        <v>84</v>
      </c>
      <c r="AW1001" s="13" t="s">
        <v>35</v>
      </c>
      <c r="AX1001" s="13" t="s">
        <v>82</v>
      </c>
      <c r="AY1001" s="234" t="s">
        <v>216</v>
      </c>
    </row>
    <row r="1002" s="2" customFormat="1" ht="37.8" customHeight="1">
      <c r="A1002" s="41"/>
      <c r="B1002" s="42"/>
      <c r="C1002" s="205" t="s">
        <v>1385</v>
      </c>
      <c r="D1002" s="205" t="s">
        <v>218</v>
      </c>
      <c r="E1002" s="206" t="s">
        <v>1386</v>
      </c>
      <c r="F1002" s="207" t="s">
        <v>1387</v>
      </c>
      <c r="G1002" s="208" t="s">
        <v>125</v>
      </c>
      <c r="H1002" s="209">
        <v>28.050000000000001</v>
      </c>
      <c r="I1002" s="210"/>
      <c r="J1002" s="211">
        <f>ROUND(I1002*H1002,2)</f>
        <v>0</v>
      </c>
      <c r="K1002" s="207" t="s">
        <v>221</v>
      </c>
      <c r="L1002" s="47"/>
      <c r="M1002" s="212" t="s">
        <v>19</v>
      </c>
      <c r="N1002" s="213" t="s">
        <v>45</v>
      </c>
      <c r="O1002" s="87"/>
      <c r="P1002" s="214">
        <f>O1002*H1002</f>
        <v>0</v>
      </c>
      <c r="Q1002" s="214">
        <v>0.0038400000000000001</v>
      </c>
      <c r="R1002" s="214">
        <f>Q1002*H1002</f>
        <v>0.107712</v>
      </c>
      <c r="S1002" s="214">
        <v>0</v>
      </c>
      <c r="T1002" s="215">
        <f>S1002*H1002</f>
        <v>0</v>
      </c>
      <c r="U1002" s="41"/>
      <c r="V1002" s="41"/>
      <c r="W1002" s="41"/>
      <c r="X1002" s="41"/>
      <c r="Y1002" s="41"/>
      <c r="Z1002" s="41"/>
      <c r="AA1002" s="41"/>
      <c r="AB1002" s="41"/>
      <c r="AC1002" s="41"/>
      <c r="AD1002" s="41"/>
      <c r="AE1002" s="41"/>
      <c r="AR1002" s="216" t="s">
        <v>235</v>
      </c>
      <c r="AT1002" s="216" t="s">
        <v>218</v>
      </c>
      <c r="AU1002" s="216" t="s">
        <v>84</v>
      </c>
      <c r="AY1002" s="20" t="s">
        <v>216</v>
      </c>
      <c r="BE1002" s="217">
        <f>IF(N1002="základní",J1002,0)</f>
        <v>0</v>
      </c>
      <c r="BF1002" s="217">
        <f>IF(N1002="snížená",J1002,0)</f>
        <v>0</v>
      </c>
      <c r="BG1002" s="217">
        <f>IF(N1002="zákl. přenesená",J1002,0)</f>
        <v>0</v>
      </c>
      <c r="BH1002" s="217">
        <f>IF(N1002="sníž. přenesená",J1002,0)</f>
        <v>0</v>
      </c>
      <c r="BI1002" s="217">
        <f>IF(N1002="nulová",J1002,0)</f>
        <v>0</v>
      </c>
      <c r="BJ1002" s="20" t="s">
        <v>82</v>
      </c>
      <c r="BK1002" s="217">
        <f>ROUND(I1002*H1002,2)</f>
        <v>0</v>
      </c>
      <c r="BL1002" s="20" t="s">
        <v>235</v>
      </c>
      <c r="BM1002" s="216" t="s">
        <v>1388</v>
      </c>
    </row>
    <row r="1003" s="2" customFormat="1">
      <c r="A1003" s="41"/>
      <c r="B1003" s="42"/>
      <c r="C1003" s="43"/>
      <c r="D1003" s="218" t="s">
        <v>224</v>
      </c>
      <c r="E1003" s="43"/>
      <c r="F1003" s="219" t="s">
        <v>1389</v>
      </c>
      <c r="G1003" s="43"/>
      <c r="H1003" s="43"/>
      <c r="I1003" s="220"/>
      <c r="J1003" s="43"/>
      <c r="K1003" s="43"/>
      <c r="L1003" s="47"/>
      <c r="M1003" s="221"/>
      <c r="N1003" s="222"/>
      <c r="O1003" s="87"/>
      <c r="P1003" s="87"/>
      <c r="Q1003" s="87"/>
      <c r="R1003" s="87"/>
      <c r="S1003" s="87"/>
      <c r="T1003" s="88"/>
      <c r="U1003" s="41"/>
      <c r="V1003" s="41"/>
      <c r="W1003" s="41"/>
      <c r="X1003" s="41"/>
      <c r="Y1003" s="41"/>
      <c r="Z1003" s="41"/>
      <c r="AA1003" s="41"/>
      <c r="AB1003" s="41"/>
      <c r="AC1003" s="41"/>
      <c r="AD1003" s="41"/>
      <c r="AE1003" s="41"/>
      <c r="AT1003" s="20" t="s">
        <v>224</v>
      </c>
      <c r="AU1003" s="20" t="s">
        <v>84</v>
      </c>
    </row>
    <row r="1004" s="13" customFormat="1">
      <c r="A1004" s="13"/>
      <c r="B1004" s="223"/>
      <c r="C1004" s="224"/>
      <c r="D1004" s="225" t="s">
        <v>226</v>
      </c>
      <c r="E1004" s="226" t="s">
        <v>19</v>
      </c>
      <c r="F1004" s="227" t="s">
        <v>1316</v>
      </c>
      <c r="G1004" s="224"/>
      <c r="H1004" s="228">
        <v>12</v>
      </c>
      <c r="I1004" s="229"/>
      <c r="J1004" s="224"/>
      <c r="K1004" s="224"/>
      <c r="L1004" s="230"/>
      <c r="M1004" s="231"/>
      <c r="N1004" s="232"/>
      <c r="O1004" s="232"/>
      <c r="P1004" s="232"/>
      <c r="Q1004" s="232"/>
      <c r="R1004" s="232"/>
      <c r="S1004" s="232"/>
      <c r="T1004" s="23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34" t="s">
        <v>226</v>
      </c>
      <c r="AU1004" s="234" t="s">
        <v>84</v>
      </c>
      <c r="AV1004" s="13" t="s">
        <v>84</v>
      </c>
      <c r="AW1004" s="13" t="s">
        <v>35</v>
      </c>
      <c r="AX1004" s="13" t="s">
        <v>74</v>
      </c>
      <c r="AY1004" s="234" t="s">
        <v>216</v>
      </c>
    </row>
    <row r="1005" s="13" customFormat="1">
      <c r="A1005" s="13"/>
      <c r="B1005" s="223"/>
      <c r="C1005" s="224"/>
      <c r="D1005" s="225" t="s">
        <v>226</v>
      </c>
      <c r="E1005" s="226" t="s">
        <v>19</v>
      </c>
      <c r="F1005" s="227" t="s">
        <v>1322</v>
      </c>
      <c r="G1005" s="224"/>
      <c r="H1005" s="228">
        <v>10.199999999999999</v>
      </c>
      <c r="I1005" s="229"/>
      <c r="J1005" s="224"/>
      <c r="K1005" s="224"/>
      <c r="L1005" s="230"/>
      <c r="M1005" s="231"/>
      <c r="N1005" s="232"/>
      <c r="O1005" s="232"/>
      <c r="P1005" s="232"/>
      <c r="Q1005" s="232"/>
      <c r="R1005" s="232"/>
      <c r="S1005" s="232"/>
      <c r="T1005" s="23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34" t="s">
        <v>226</v>
      </c>
      <c r="AU1005" s="234" t="s">
        <v>84</v>
      </c>
      <c r="AV1005" s="13" t="s">
        <v>84</v>
      </c>
      <c r="AW1005" s="13" t="s">
        <v>35</v>
      </c>
      <c r="AX1005" s="13" t="s">
        <v>74</v>
      </c>
      <c r="AY1005" s="234" t="s">
        <v>216</v>
      </c>
    </row>
    <row r="1006" s="13" customFormat="1">
      <c r="A1006" s="13"/>
      <c r="B1006" s="223"/>
      <c r="C1006" s="224"/>
      <c r="D1006" s="225" t="s">
        <v>226</v>
      </c>
      <c r="E1006" s="226" t="s">
        <v>19</v>
      </c>
      <c r="F1006" s="227" t="s">
        <v>1328</v>
      </c>
      <c r="G1006" s="224"/>
      <c r="H1006" s="228">
        <v>1.1499999999999999</v>
      </c>
      <c r="I1006" s="229"/>
      <c r="J1006" s="224"/>
      <c r="K1006" s="224"/>
      <c r="L1006" s="230"/>
      <c r="M1006" s="231"/>
      <c r="N1006" s="232"/>
      <c r="O1006" s="232"/>
      <c r="P1006" s="232"/>
      <c r="Q1006" s="232"/>
      <c r="R1006" s="232"/>
      <c r="S1006" s="232"/>
      <c r="T1006" s="23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34" t="s">
        <v>226</v>
      </c>
      <c r="AU1006" s="234" t="s">
        <v>84</v>
      </c>
      <c r="AV1006" s="13" t="s">
        <v>84</v>
      </c>
      <c r="AW1006" s="13" t="s">
        <v>35</v>
      </c>
      <c r="AX1006" s="13" t="s">
        <v>74</v>
      </c>
      <c r="AY1006" s="234" t="s">
        <v>216</v>
      </c>
    </row>
    <row r="1007" s="13" customFormat="1">
      <c r="A1007" s="13"/>
      <c r="B1007" s="223"/>
      <c r="C1007" s="224"/>
      <c r="D1007" s="225" t="s">
        <v>226</v>
      </c>
      <c r="E1007" s="226" t="s">
        <v>19</v>
      </c>
      <c r="F1007" s="227" t="s">
        <v>1329</v>
      </c>
      <c r="G1007" s="224"/>
      <c r="H1007" s="228">
        <v>1.1000000000000001</v>
      </c>
      <c r="I1007" s="229"/>
      <c r="J1007" s="224"/>
      <c r="K1007" s="224"/>
      <c r="L1007" s="230"/>
      <c r="M1007" s="231"/>
      <c r="N1007" s="232"/>
      <c r="O1007" s="232"/>
      <c r="P1007" s="232"/>
      <c r="Q1007" s="232"/>
      <c r="R1007" s="232"/>
      <c r="S1007" s="232"/>
      <c r="T1007" s="23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T1007" s="234" t="s">
        <v>226</v>
      </c>
      <c r="AU1007" s="234" t="s">
        <v>84</v>
      </c>
      <c r="AV1007" s="13" t="s">
        <v>84</v>
      </c>
      <c r="AW1007" s="13" t="s">
        <v>35</v>
      </c>
      <c r="AX1007" s="13" t="s">
        <v>74</v>
      </c>
      <c r="AY1007" s="234" t="s">
        <v>216</v>
      </c>
    </row>
    <row r="1008" s="13" customFormat="1">
      <c r="A1008" s="13"/>
      <c r="B1008" s="223"/>
      <c r="C1008" s="224"/>
      <c r="D1008" s="225" t="s">
        <v>226</v>
      </c>
      <c r="E1008" s="226" t="s">
        <v>19</v>
      </c>
      <c r="F1008" s="227" t="s">
        <v>1330</v>
      </c>
      <c r="G1008" s="224"/>
      <c r="H1008" s="228">
        <v>1.3999999999999999</v>
      </c>
      <c r="I1008" s="229"/>
      <c r="J1008" s="224"/>
      <c r="K1008" s="224"/>
      <c r="L1008" s="230"/>
      <c r="M1008" s="231"/>
      <c r="N1008" s="232"/>
      <c r="O1008" s="232"/>
      <c r="P1008" s="232"/>
      <c r="Q1008" s="232"/>
      <c r="R1008" s="232"/>
      <c r="S1008" s="232"/>
      <c r="T1008" s="23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T1008" s="234" t="s">
        <v>226</v>
      </c>
      <c r="AU1008" s="234" t="s">
        <v>84</v>
      </c>
      <c r="AV1008" s="13" t="s">
        <v>84</v>
      </c>
      <c r="AW1008" s="13" t="s">
        <v>35</v>
      </c>
      <c r="AX1008" s="13" t="s">
        <v>74</v>
      </c>
      <c r="AY1008" s="234" t="s">
        <v>216</v>
      </c>
    </row>
    <row r="1009" s="13" customFormat="1">
      <c r="A1009" s="13"/>
      <c r="B1009" s="223"/>
      <c r="C1009" s="224"/>
      <c r="D1009" s="225" t="s">
        <v>226</v>
      </c>
      <c r="E1009" s="226" t="s">
        <v>19</v>
      </c>
      <c r="F1009" s="227" t="s">
        <v>1331</v>
      </c>
      <c r="G1009" s="224"/>
      <c r="H1009" s="228">
        <v>2.2000000000000002</v>
      </c>
      <c r="I1009" s="229"/>
      <c r="J1009" s="224"/>
      <c r="K1009" s="224"/>
      <c r="L1009" s="230"/>
      <c r="M1009" s="231"/>
      <c r="N1009" s="232"/>
      <c r="O1009" s="232"/>
      <c r="P1009" s="232"/>
      <c r="Q1009" s="232"/>
      <c r="R1009" s="232"/>
      <c r="S1009" s="232"/>
      <c r="T1009" s="23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T1009" s="234" t="s">
        <v>226</v>
      </c>
      <c r="AU1009" s="234" t="s">
        <v>84</v>
      </c>
      <c r="AV1009" s="13" t="s">
        <v>84</v>
      </c>
      <c r="AW1009" s="13" t="s">
        <v>35</v>
      </c>
      <c r="AX1009" s="13" t="s">
        <v>74</v>
      </c>
      <c r="AY1009" s="234" t="s">
        <v>216</v>
      </c>
    </row>
    <row r="1010" s="15" customFormat="1">
      <c r="A1010" s="15"/>
      <c r="B1010" s="256"/>
      <c r="C1010" s="257"/>
      <c r="D1010" s="225" t="s">
        <v>226</v>
      </c>
      <c r="E1010" s="258" t="s">
        <v>19</v>
      </c>
      <c r="F1010" s="259" t="s">
        <v>330</v>
      </c>
      <c r="G1010" s="257"/>
      <c r="H1010" s="260">
        <v>28.050000000000001</v>
      </c>
      <c r="I1010" s="261"/>
      <c r="J1010" s="257"/>
      <c r="K1010" s="257"/>
      <c r="L1010" s="262"/>
      <c r="M1010" s="263"/>
      <c r="N1010" s="264"/>
      <c r="O1010" s="264"/>
      <c r="P1010" s="264"/>
      <c r="Q1010" s="264"/>
      <c r="R1010" s="264"/>
      <c r="S1010" s="264"/>
      <c r="T1010" s="265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T1010" s="266" t="s">
        <v>226</v>
      </c>
      <c r="AU1010" s="266" t="s">
        <v>84</v>
      </c>
      <c r="AV1010" s="15" t="s">
        <v>222</v>
      </c>
      <c r="AW1010" s="15" t="s">
        <v>35</v>
      </c>
      <c r="AX1010" s="15" t="s">
        <v>82</v>
      </c>
      <c r="AY1010" s="266" t="s">
        <v>216</v>
      </c>
    </row>
    <row r="1011" s="2" customFormat="1" ht="37.8" customHeight="1">
      <c r="A1011" s="41"/>
      <c r="B1011" s="42"/>
      <c r="C1011" s="205" t="s">
        <v>1390</v>
      </c>
      <c r="D1011" s="205" t="s">
        <v>218</v>
      </c>
      <c r="E1011" s="206" t="s">
        <v>1391</v>
      </c>
      <c r="F1011" s="207" t="s">
        <v>1392</v>
      </c>
      <c r="G1011" s="208" t="s">
        <v>125</v>
      </c>
      <c r="H1011" s="209">
        <v>47.549999999999997</v>
      </c>
      <c r="I1011" s="210"/>
      <c r="J1011" s="211">
        <f>ROUND(I1011*H1011,2)</f>
        <v>0</v>
      </c>
      <c r="K1011" s="207" t="s">
        <v>221</v>
      </c>
      <c r="L1011" s="47"/>
      <c r="M1011" s="212" t="s">
        <v>19</v>
      </c>
      <c r="N1011" s="213" t="s">
        <v>45</v>
      </c>
      <c r="O1011" s="87"/>
      <c r="P1011" s="214">
        <f>O1011*H1011</f>
        <v>0</v>
      </c>
      <c r="Q1011" s="214">
        <v>0.0033700000000000002</v>
      </c>
      <c r="R1011" s="214">
        <f>Q1011*H1011</f>
        <v>0.16024350000000001</v>
      </c>
      <c r="S1011" s="214">
        <v>0</v>
      </c>
      <c r="T1011" s="215">
        <f>S1011*H1011</f>
        <v>0</v>
      </c>
      <c r="U1011" s="41"/>
      <c r="V1011" s="41"/>
      <c r="W1011" s="41"/>
      <c r="X1011" s="41"/>
      <c r="Y1011" s="41"/>
      <c r="Z1011" s="41"/>
      <c r="AA1011" s="41"/>
      <c r="AB1011" s="41"/>
      <c r="AC1011" s="41"/>
      <c r="AD1011" s="41"/>
      <c r="AE1011" s="41"/>
      <c r="AR1011" s="216" t="s">
        <v>235</v>
      </c>
      <c r="AT1011" s="216" t="s">
        <v>218</v>
      </c>
      <c r="AU1011" s="216" t="s">
        <v>84</v>
      </c>
      <c r="AY1011" s="20" t="s">
        <v>216</v>
      </c>
      <c r="BE1011" s="217">
        <f>IF(N1011="základní",J1011,0)</f>
        <v>0</v>
      </c>
      <c r="BF1011" s="217">
        <f>IF(N1011="snížená",J1011,0)</f>
        <v>0</v>
      </c>
      <c r="BG1011" s="217">
        <f>IF(N1011="zákl. přenesená",J1011,0)</f>
        <v>0</v>
      </c>
      <c r="BH1011" s="217">
        <f>IF(N1011="sníž. přenesená",J1011,0)</f>
        <v>0</v>
      </c>
      <c r="BI1011" s="217">
        <f>IF(N1011="nulová",J1011,0)</f>
        <v>0</v>
      </c>
      <c r="BJ1011" s="20" t="s">
        <v>82</v>
      </c>
      <c r="BK1011" s="217">
        <f>ROUND(I1011*H1011,2)</f>
        <v>0</v>
      </c>
      <c r="BL1011" s="20" t="s">
        <v>235</v>
      </c>
      <c r="BM1011" s="216" t="s">
        <v>1393</v>
      </c>
    </row>
    <row r="1012" s="2" customFormat="1">
      <c r="A1012" s="41"/>
      <c r="B1012" s="42"/>
      <c r="C1012" s="43"/>
      <c r="D1012" s="218" t="s">
        <v>224</v>
      </c>
      <c r="E1012" s="43"/>
      <c r="F1012" s="219" t="s">
        <v>1394</v>
      </c>
      <c r="G1012" s="43"/>
      <c r="H1012" s="43"/>
      <c r="I1012" s="220"/>
      <c r="J1012" s="43"/>
      <c r="K1012" s="43"/>
      <c r="L1012" s="47"/>
      <c r="M1012" s="221"/>
      <c r="N1012" s="222"/>
      <c r="O1012" s="87"/>
      <c r="P1012" s="87"/>
      <c r="Q1012" s="87"/>
      <c r="R1012" s="87"/>
      <c r="S1012" s="87"/>
      <c r="T1012" s="88"/>
      <c r="U1012" s="41"/>
      <c r="V1012" s="41"/>
      <c r="W1012" s="41"/>
      <c r="X1012" s="41"/>
      <c r="Y1012" s="41"/>
      <c r="Z1012" s="41"/>
      <c r="AA1012" s="41"/>
      <c r="AB1012" s="41"/>
      <c r="AC1012" s="41"/>
      <c r="AD1012" s="41"/>
      <c r="AE1012" s="41"/>
      <c r="AT1012" s="20" t="s">
        <v>224</v>
      </c>
      <c r="AU1012" s="20" t="s">
        <v>84</v>
      </c>
    </row>
    <row r="1013" s="14" customFormat="1">
      <c r="A1013" s="14"/>
      <c r="B1013" s="235"/>
      <c r="C1013" s="236"/>
      <c r="D1013" s="225" t="s">
        <v>226</v>
      </c>
      <c r="E1013" s="237" t="s">
        <v>19</v>
      </c>
      <c r="F1013" s="238" t="s">
        <v>1357</v>
      </c>
      <c r="G1013" s="236"/>
      <c r="H1013" s="237" t="s">
        <v>19</v>
      </c>
      <c r="I1013" s="239"/>
      <c r="J1013" s="236"/>
      <c r="K1013" s="236"/>
      <c r="L1013" s="240"/>
      <c r="M1013" s="241"/>
      <c r="N1013" s="242"/>
      <c r="O1013" s="242"/>
      <c r="P1013" s="242"/>
      <c r="Q1013" s="242"/>
      <c r="R1013" s="242"/>
      <c r="S1013" s="242"/>
      <c r="T1013" s="243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44" t="s">
        <v>226</v>
      </c>
      <c r="AU1013" s="244" t="s">
        <v>84</v>
      </c>
      <c r="AV1013" s="14" t="s">
        <v>82</v>
      </c>
      <c r="AW1013" s="14" t="s">
        <v>35</v>
      </c>
      <c r="AX1013" s="14" t="s">
        <v>74</v>
      </c>
      <c r="AY1013" s="244" t="s">
        <v>216</v>
      </c>
    </row>
    <row r="1014" s="13" customFormat="1">
      <c r="A1014" s="13"/>
      <c r="B1014" s="223"/>
      <c r="C1014" s="224"/>
      <c r="D1014" s="225" t="s">
        <v>226</v>
      </c>
      <c r="E1014" s="226" t="s">
        <v>19</v>
      </c>
      <c r="F1014" s="227" t="s">
        <v>1342</v>
      </c>
      <c r="G1014" s="224"/>
      <c r="H1014" s="228">
        <v>8.4399999999999995</v>
      </c>
      <c r="I1014" s="229"/>
      <c r="J1014" s="224"/>
      <c r="K1014" s="224"/>
      <c r="L1014" s="230"/>
      <c r="M1014" s="231"/>
      <c r="N1014" s="232"/>
      <c r="O1014" s="232"/>
      <c r="P1014" s="232"/>
      <c r="Q1014" s="232"/>
      <c r="R1014" s="232"/>
      <c r="S1014" s="232"/>
      <c r="T1014" s="23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234" t="s">
        <v>226</v>
      </c>
      <c r="AU1014" s="234" t="s">
        <v>84</v>
      </c>
      <c r="AV1014" s="13" t="s">
        <v>84</v>
      </c>
      <c r="AW1014" s="13" t="s">
        <v>35</v>
      </c>
      <c r="AX1014" s="13" t="s">
        <v>74</v>
      </c>
      <c r="AY1014" s="234" t="s">
        <v>216</v>
      </c>
    </row>
    <row r="1015" s="13" customFormat="1">
      <c r="A1015" s="13"/>
      <c r="B1015" s="223"/>
      <c r="C1015" s="224"/>
      <c r="D1015" s="225" t="s">
        <v>226</v>
      </c>
      <c r="E1015" s="226" t="s">
        <v>19</v>
      </c>
      <c r="F1015" s="227" t="s">
        <v>1343</v>
      </c>
      <c r="G1015" s="224"/>
      <c r="H1015" s="228">
        <v>23.280000000000001</v>
      </c>
      <c r="I1015" s="229"/>
      <c r="J1015" s="224"/>
      <c r="K1015" s="224"/>
      <c r="L1015" s="230"/>
      <c r="M1015" s="231"/>
      <c r="N1015" s="232"/>
      <c r="O1015" s="232"/>
      <c r="P1015" s="232"/>
      <c r="Q1015" s="232"/>
      <c r="R1015" s="232"/>
      <c r="S1015" s="232"/>
      <c r="T1015" s="23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T1015" s="234" t="s">
        <v>226</v>
      </c>
      <c r="AU1015" s="234" t="s">
        <v>84</v>
      </c>
      <c r="AV1015" s="13" t="s">
        <v>84</v>
      </c>
      <c r="AW1015" s="13" t="s">
        <v>35</v>
      </c>
      <c r="AX1015" s="13" t="s">
        <v>74</v>
      </c>
      <c r="AY1015" s="234" t="s">
        <v>216</v>
      </c>
    </row>
    <row r="1016" s="13" customFormat="1">
      <c r="A1016" s="13"/>
      <c r="B1016" s="223"/>
      <c r="C1016" s="224"/>
      <c r="D1016" s="225" t="s">
        <v>226</v>
      </c>
      <c r="E1016" s="226" t="s">
        <v>19</v>
      </c>
      <c r="F1016" s="227" t="s">
        <v>1344</v>
      </c>
      <c r="G1016" s="224"/>
      <c r="H1016" s="228">
        <v>6.2999999999999998</v>
      </c>
      <c r="I1016" s="229"/>
      <c r="J1016" s="224"/>
      <c r="K1016" s="224"/>
      <c r="L1016" s="230"/>
      <c r="M1016" s="231"/>
      <c r="N1016" s="232"/>
      <c r="O1016" s="232"/>
      <c r="P1016" s="232"/>
      <c r="Q1016" s="232"/>
      <c r="R1016" s="232"/>
      <c r="S1016" s="232"/>
      <c r="T1016" s="23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T1016" s="234" t="s">
        <v>226</v>
      </c>
      <c r="AU1016" s="234" t="s">
        <v>84</v>
      </c>
      <c r="AV1016" s="13" t="s">
        <v>84</v>
      </c>
      <c r="AW1016" s="13" t="s">
        <v>35</v>
      </c>
      <c r="AX1016" s="13" t="s">
        <v>74</v>
      </c>
      <c r="AY1016" s="234" t="s">
        <v>216</v>
      </c>
    </row>
    <row r="1017" s="13" customFormat="1">
      <c r="A1017" s="13"/>
      <c r="B1017" s="223"/>
      <c r="C1017" s="224"/>
      <c r="D1017" s="225" t="s">
        <v>226</v>
      </c>
      <c r="E1017" s="226" t="s">
        <v>19</v>
      </c>
      <c r="F1017" s="227" t="s">
        <v>1345</v>
      </c>
      <c r="G1017" s="224"/>
      <c r="H1017" s="228">
        <v>9.5299999999999994</v>
      </c>
      <c r="I1017" s="229"/>
      <c r="J1017" s="224"/>
      <c r="K1017" s="224"/>
      <c r="L1017" s="230"/>
      <c r="M1017" s="231"/>
      <c r="N1017" s="232"/>
      <c r="O1017" s="232"/>
      <c r="P1017" s="232"/>
      <c r="Q1017" s="232"/>
      <c r="R1017" s="232"/>
      <c r="S1017" s="232"/>
      <c r="T1017" s="23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34" t="s">
        <v>226</v>
      </c>
      <c r="AU1017" s="234" t="s">
        <v>84</v>
      </c>
      <c r="AV1017" s="13" t="s">
        <v>84</v>
      </c>
      <c r="AW1017" s="13" t="s">
        <v>35</v>
      </c>
      <c r="AX1017" s="13" t="s">
        <v>74</v>
      </c>
      <c r="AY1017" s="234" t="s">
        <v>216</v>
      </c>
    </row>
    <row r="1018" s="15" customFormat="1">
      <c r="A1018" s="15"/>
      <c r="B1018" s="256"/>
      <c r="C1018" s="257"/>
      <c r="D1018" s="225" t="s">
        <v>226</v>
      </c>
      <c r="E1018" s="258" t="s">
        <v>19</v>
      </c>
      <c r="F1018" s="259" t="s">
        <v>330</v>
      </c>
      <c r="G1018" s="257"/>
      <c r="H1018" s="260">
        <v>47.549999999999997</v>
      </c>
      <c r="I1018" s="261"/>
      <c r="J1018" s="257"/>
      <c r="K1018" s="257"/>
      <c r="L1018" s="262"/>
      <c r="M1018" s="263"/>
      <c r="N1018" s="264"/>
      <c r="O1018" s="264"/>
      <c r="P1018" s="264"/>
      <c r="Q1018" s="264"/>
      <c r="R1018" s="264"/>
      <c r="S1018" s="264"/>
      <c r="T1018" s="265"/>
      <c r="U1018" s="15"/>
      <c r="V1018" s="15"/>
      <c r="W1018" s="15"/>
      <c r="X1018" s="15"/>
      <c r="Y1018" s="15"/>
      <c r="Z1018" s="15"/>
      <c r="AA1018" s="15"/>
      <c r="AB1018" s="15"/>
      <c r="AC1018" s="15"/>
      <c r="AD1018" s="15"/>
      <c r="AE1018" s="15"/>
      <c r="AT1018" s="266" t="s">
        <v>226</v>
      </c>
      <c r="AU1018" s="266" t="s">
        <v>84</v>
      </c>
      <c r="AV1018" s="15" t="s">
        <v>222</v>
      </c>
      <c r="AW1018" s="15" t="s">
        <v>35</v>
      </c>
      <c r="AX1018" s="15" t="s">
        <v>82</v>
      </c>
      <c r="AY1018" s="266" t="s">
        <v>216</v>
      </c>
    </row>
    <row r="1019" s="2" customFormat="1" ht="55.5" customHeight="1">
      <c r="A1019" s="41"/>
      <c r="B1019" s="42"/>
      <c r="C1019" s="205" t="s">
        <v>1395</v>
      </c>
      <c r="D1019" s="205" t="s">
        <v>218</v>
      </c>
      <c r="E1019" s="206" t="s">
        <v>1396</v>
      </c>
      <c r="F1019" s="207" t="s">
        <v>1397</v>
      </c>
      <c r="G1019" s="208" t="s">
        <v>281</v>
      </c>
      <c r="H1019" s="209">
        <v>10</v>
      </c>
      <c r="I1019" s="210"/>
      <c r="J1019" s="211">
        <f>ROUND(I1019*H1019,2)</f>
        <v>0</v>
      </c>
      <c r="K1019" s="207" t="s">
        <v>221</v>
      </c>
      <c r="L1019" s="47"/>
      <c r="M1019" s="212" t="s">
        <v>19</v>
      </c>
      <c r="N1019" s="213" t="s">
        <v>45</v>
      </c>
      <c r="O1019" s="87"/>
      <c r="P1019" s="214">
        <f>O1019*H1019</f>
        <v>0</v>
      </c>
      <c r="Q1019" s="214">
        <v>0</v>
      </c>
      <c r="R1019" s="214">
        <f>Q1019*H1019</f>
        <v>0</v>
      </c>
      <c r="S1019" s="214">
        <v>0</v>
      </c>
      <c r="T1019" s="215">
        <f>S1019*H1019</f>
        <v>0</v>
      </c>
      <c r="U1019" s="41"/>
      <c r="V1019" s="41"/>
      <c r="W1019" s="41"/>
      <c r="X1019" s="41"/>
      <c r="Y1019" s="41"/>
      <c r="Z1019" s="41"/>
      <c r="AA1019" s="41"/>
      <c r="AB1019" s="41"/>
      <c r="AC1019" s="41"/>
      <c r="AD1019" s="41"/>
      <c r="AE1019" s="41"/>
      <c r="AR1019" s="216" t="s">
        <v>235</v>
      </c>
      <c r="AT1019" s="216" t="s">
        <v>218</v>
      </c>
      <c r="AU1019" s="216" t="s">
        <v>84</v>
      </c>
      <c r="AY1019" s="20" t="s">
        <v>216</v>
      </c>
      <c r="BE1019" s="217">
        <f>IF(N1019="základní",J1019,0)</f>
        <v>0</v>
      </c>
      <c r="BF1019" s="217">
        <f>IF(N1019="snížená",J1019,0)</f>
        <v>0</v>
      </c>
      <c r="BG1019" s="217">
        <f>IF(N1019="zákl. přenesená",J1019,0)</f>
        <v>0</v>
      </c>
      <c r="BH1019" s="217">
        <f>IF(N1019="sníž. přenesená",J1019,0)</f>
        <v>0</v>
      </c>
      <c r="BI1019" s="217">
        <f>IF(N1019="nulová",J1019,0)</f>
        <v>0</v>
      </c>
      <c r="BJ1019" s="20" t="s">
        <v>82</v>
      </c>
      <c r="BK1019" s="217">
        <f>ROUND(I1019*H1019,2)</f>
        <v>0</v>
      </c>
      <c r="BL1019" s="20" t="s">
        <v>235</v>
      </c>
      <c r="BM1019" s="216" t="s">
        <v>1398</v>
      </c>
    </row>
    <row r="1020" s="2" customFormat="1">
      <c r="A1020" s="41"/>
      <c r="B1020" s="42"/>
      <c r="C1020" s="43"/>
      <c r="D1020" s="218" t="s">
        <v>224</v>
      </c>
      <c r="E1020" s="43"/>
      <c r="F1020" s="219" t="s">
        <v>1399</v>
      </c>
      <c r="G1020" s="43"/>
      <c r="H1020" s="43"/>
      <c r="I1020" s="220"/>
      <c r="J1020" s="43"/>
      <c r="K1020" s="43"/>
      <c r="L1020" s="47"/>
      <c r="M1020" s="221"/>
      <c r="N1020" s="222"/>
      <c r="O1020" s="87"/>
      <c r="P1020" s="87"/>
      <c r="Q1020" s="87"/>
      <c r="R1020" s="87"/>
      <c r="S1020" s="87"/>
      <c r="T1020" s="88"/>
      <c r="U1020" s="41"/>
      <c r="V1020" s="41"/>
      <c r="W1020" s="41"/>
      <c r="X1020" s="41"/>
      <c r="Y1020" s="41"/>
      <c r="Z1020" s="41"/>
      <c r="AA1020" s="41"/>
      <c r="AB1020" s="41"/>
      <c r="AC1020" s="41"/>
      <c r="AD1020" s="41"/>
      <c r="AE1020" s="41"/>
      <c r="AT1020" s="20" t="s">
        <v>224</v>
      </c>
      <c r="AU1020" s="20" t="s">
        <v>84</v>
      </c>
    </row>
    <row r="1021" s="14" customFormat="1">
      <c r="A1021" s="14"/>
      <c r="B1021" s="235"/>
      <c r="C1021" s="236"/>
      <c r="D1021" s="225" t="s">
        <v>226</v>
      </c>
      <c r="E1021" s="237" t="s">
        <v>19</v>
      </c>
      <c r="F1021" s="238" t="s">
        <v>1357</v>
      </c>
      <c r="G1021" s="236"/>
      <c r="H1021" s="237" t="s">
        <v>19</v>
      </c>
      <c r="I1021" s="239"/>
      <c r="J1021" s="236"/>
      <c r="K1021" s="236"/>
      <c r="L1021" s="240"/>
      <c r="M1021" s="241"/>
      <c r="N1021" s="242"/>
      <c r="O1021" s="242"/>
      <c r="P1021" s="242"/>
      <c r="Q1021" s="242"/>
      <c r="R1021" s="242"/>
      <c r="S1021" s="242"/>
      <c r="T1021" s="243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44" t="s">
        <v>226</v>
      </c>
      <c r="AU1021" s="244" t="s">
        <v>84</v>
      </c>
      <c r="AV1021" s="14" t="s">
        <v>82</v>
      </c>
      <c r="AW1021" s="14" t="s">
        <v>35</v>
      </c>
      <c r="AX1021" s="14" t="s">
        <v>74</v>
      </c>
      <c r="AY1021" s="244" t="s">
        <v>216</v>
      </c>
    </row>
    <row r="1022" s="13" customFormat="1">
      <c r="A1022" s="13"/>
      <c r="B1022" s="223"/>
      <c r="C1022" s="224"/>
      <c r="D1022" s="225" t="s">
        <v>226</v>
      </c>
      <c r="E1022" s="226" t="s">
        <v>19</v>
      </c>
      <c r="F1022" s="227" t="s">
        <v>1400</v>
      </c>
      <c r="G1022" s="224"/>
      <c r="H1022" s="228">
        <v>1</v>
      </c>
      <c r="I1022" s="229"/>
      <c r="J1022" s="224"/>
      <c r="K1022" s="224"/>
      <c r="L1022" s="230"/>
      <c r="M1022" s="231"/>
      <c r="N1022" s="232"/>
      <c r="O1022" s="232"/>
      <c r="P1022" s="232"/>
      <c r="Q1022" s="232"/>
      <c r="R1022" s="232"/>
      <c r="S1022" s="232"/>
      <c r="T1022" s="23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34" t="s">
        <v>226</v>
      </c>
      <c r="AU1022" s="234" t="s">
        <v>84</v>
      </c>
      <c r="AV1022" s="13" t="s">
        <v>84</v>
      </c>
      <c r="AW1022" s="13" t="s">
        <v>35</v>
      </c>
      <c r="AX1022" s="13" t="s">
        <v>74</v>
      </c>
      <c r="AY1022" s="234" t="s">
        <v>216</v>
      </c>
    </row>
    <row r="1023" s="13" customFormat="1">
      <c r="A1023" s="13"/>
      <c r="B1023" s="223"/>
      <c r="C1023" s="224"/>
      <c r="D1023" s="225" t="s">
        <v>226</v>
      </c>
      <c r="E1023" s="226" t="s">
        <v>19</v>
      </c>
      <c r="F1023" s="227" t="s">
        <v>1401</v>
      </c>
      <c r="G1023" s="224"/>
      <c r="H1023" s="228">
        <v>2</v>
      </c>
      <c r="I1023" s="229"/>
      <c r="J1023" s="224"/>
      <c r="K1023" s="224"/>
      <c r="L1023" s="230"/>
      <c r="M1023" s="231"/>
      <c r="N1023" s="232"/>
      <c r="O1023" s="232"/>
      <c r="P1023" s="232"/>
      <c r="Q1023" s="232"/>
      <c r="R1023" s="232"/>
      <c r="S1023" s="232"/>
      <c r="T1023" s="23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34" t="s">
        <v>226</v>
      </c>
      <c r="AU1023" s="234" t="s">
        <v>84</v>
      </c>
      <c r="AV1023" s="13" t="s">
        <v>84</v>
      </c>
      <c r="AW1023" s="13" t="s">
        <v>35</v>
      </c>
      <c r="AX1023" s="13" t="s">
        <v>74</v>
      </c>
      <c r="AY1023" s="234" t="s">
        <v>216</v>
      </c>
    </row>
    <row r="1024" s="13" customFormat="1">
      <c r="A1024" s="13"/>
      <c r="B1024" s="223"/>
      <c r="C1024" s="224"/>
      <c r="D1024" s="225" t="s">
        <v>226</v>
      </c>
      <c r="E1024" s="226" t="s">
        <v>19</v>
      </c>
      <c r="F1024" s="227" t="s">
        <v>1402</v>
      </c>
      <c r="G1024" s="224"/>
      <c r="H1024" s="228">
        <v>1</v>
      </c>
      <c r="I1024" s="229"/>
      <c r="J1024" s="224"/>
      <c r="K1024" s="224"/>
      <c r="L1024" s="230"/>
      <c r="M1024" s="231"/>
      <c r="N1024" s="232"/>
      <c r="O1024" s="232"/>
      <c r="P1024" s="232"/>
      <c r="Q1024" s="232"/>
      <c r="R1024" s="232"/>
      <c r="S1024" s="232"/>
      <c r="T1024" s="23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34" t="s">
        <v>226</v>
      </c>
      <c r="AU1024" s="234" t="s">
        <v>84</v>
      </c>
      <c r="AV1024" s="13" t="s">
        <v>84</v>
      </c>
      <c r="AW1024" s="13" t="s">
        <v>35</v>
      </c>
      <c r="AX1024" s="13" t="s">
        <v>74</v>
      </c>
      <c r="AY1024" s="234" t="s">
        <v>216</v>
      </c>
    </row>
    <row r="1025" s="13" customFormat="1">
      <c r="A1025" s="13"/>
      <c r="B1025" s="223"/>
      <c r="C1025" s="224"/>
      <c r="D1025" s="225" t="s">
        <v>226</v>
      </c>
      <c r="E1025" s="226" t="s">
        <v>19</v>
      </c>
      <c r="F1025" s="227" t="s">
        <v>1403</v>
      </c>
      <c r="G1025" s="224"/>
      <c r="H1025" s="228">
        <v>1</v>
      </c>
      <c r="I1025" s="229"/>
      <c r="J1025" s="224"/>
      <c r="K1025" s="224"/>
      <c r="L1025" s="230"/>
      <c r="M1025" s="231"/>
      <c r="N1025" s="232"/>
      <c r="O1025" s="232"/>
      <c r="P1025" s="232"/>
      <c r="Q1025" s="232"/>
      <c r="R1025" s="232"/>
      <c r="S1025" s="232"/>
      <c r="T1025" s="23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234" t="s">
        <v>226</v>
      </c>
      <c r="AU1025" s="234" t="s">
        <v>84</v>
      </c>
      <c r="AV1025" s="13" t="s">
        <v>84</v>
      </c>
      <c r="AW1025" s="13" t="s">
        <v>35</v>
      </c>
      <c r="AX1025" s="13" t="s">
        <v>74</v>
      </c>
      <c r="AY1025" s="234" t="s">
        <v>216</v>
      </c>
    </row>
    <row r="1026" s="16" customFormat="1">
      <c r="A1026" s="16"/>
      <c r="B1026" s="267"/>
      <c r="C1026" s="268"/>
      <c r="D1026" s="225" t="s">
        <v>226</v>
      </c>
      <c r="E1026" s="269" t="s">
        <v>19</v>
      </c>
      <c r="F1026" s="270" t="s">
        <v>563</v>
      </c>
      <c r="G1026" s="268"/>
      <c r="H1026" s="271">
        <v>5</v>
      </c>
      <c r="I1026" s="272"/>
      <c r="J1026" s="268"/>
      <c r="K1026" s="268"/>
      <c r="L1026" s="273"/>
      <c r="M1026" s="274"/>
      <c r="N1026" s="275"/>
      <c r="O1026" s="275"/>
      <c r="P1026" s="275"/>
      <c r="Q1026" s="275"/>
      <c r="R1026" s="275"/>
      <c r="S1026" s="275"/>
      <c r="T1026" s="27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16"/>
      <c r="AE1026" s="16"/>
      <c r="AT1026" s="277" t="s">
        <v>226</v>
      </c>
      <c r="AU1026" s="277" t="s">
        <v>84</v>
      </c>
      <c r="AV1026" s="16" t="s">
        <v>89</v>
      </c>
      <c r="AW1026" s="16" t="s">
        <v>35</v>
      </c>
      <c r="AX1026" s="16" t="s">
        <v>74</v>
      </c>
      <c r="AY1026" s="277" t="s">
        <v>216</v>
      </c>
    </row>
    <row r="1027" s="13" customFormat="1">
      <c r="A1027" s="13"/>
      <c r="B1027" s="223"/>
      <c r="C1027" s="224"/>
      <c r="D1027" s="225" t="s">
        <v>226</v>
      </c>
      <c r="E1027" s="226" t="s">
        <v>19</v>
      </c>
      <c r="F1027" s="227" t="s">
        <v>1404</v>
      </c>
      <c r="G1027" s="224"/>
      <c r="H1027" s="228">
        <v>10</v>
      </c>
      <c r="I1027" s="229"/>
      <c r="J1027" s="224"/>
      <c r="K1027" s="224"/>
      <c r="L1027" s="230"/>
      <c r="M1027" s="231"/>
      <c r="N1027" s="232"/>
      <c r="O1027" s="232"/>
      <c r="P1027" s="232"/>
      <c r="Q1027" s="232"/>
      <c r="R1027" s="232"/>
      <c r="S1027" s="232"/>
      <c r="T1027" s="23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234" t="s">
        <v>226</v>
      </c>
      <c r="AU1027" s="234" t="s">
        <v>84</v>
      </c>
      <c r="AV1027" s="13" t="s">
        <v>84</v>
      </c>
      <c r="AW1027" s="13" t="s">
        <v>35</v>
      </c>
      <c r="AX1027" s="13" t="s">
        <v>82</v>
      </c>
      <c r="AY1027" s="234" t="s">
        <v>216</v>
      </c>
    </row>
    <row r="1028" s="2" customFormat="1" ht="16.5" customHeight="1">
      <c r="A1028" s="41"/>
      <c r="B1028" s="42"/>
      <c r="C1028" s="205" t="s">
        <v>1405</v>
      </c>
      <c r="D1028" s="205" t="s">
        <v>218</v>
      </c>
      <c r="E1028" s="206" t="s">
        <v>1406</v>
      </c>
      <c r="F1028" s="207" t="s">
        <v>1407</v>
      </c>
      <c r="G1028" s="208" t="s">
        <v>281</v>
      </c>
      <c r="H1028" s="209">
        <v>1</v>
      </c>
      <c r="I1028" s="210"/>
      <c r="J1028" s="211">
        <f>ROUND(I1028*H1028,2)</f>
        <v>0</v>
      </c>
      <c r="K1028" s="207" t="s">
        <v>221</v>
      </c>
      <c r="L1028" s="47"/>
      <c r="M1028" s="212" t="s">
        <v>19</v>
      </c>
      <c r="N1028" s="213" t="s">
        <v>45</v>
      </c>
      <c r="O1028" s="87"/>
      <c r="P1028" s="214">
        <f>O1028*H1028</f>
        <v>0</v>
      </c>
      <c r="Q1028" s="214">
        <v>0</v>
      </c>
      <c r="R1028" s="214">
        <f>Q1028*H1028</f>
        <v>0</v>
      </c>
      <c r="S1028" s="214">
        <v>0</v>
      </c>
      <c r="T1028" s="215">
        <f>S1028*H1028</f>
        <v>0</v>
      </c>
      <c r="U1028" s="41"/>
      <c r="V1028" s="41"/>
      <c r="W1028" s="41"/>
      <c r="X1028" s="41"/>
      <c r="Y1028" s="41"/>
      <c r="Z1028" s="41"/>
      <c r="AA1028" s="41"/>
      <c r="AB1028" s="41"/>
      <c r="AC1028" s="41"/>
      <c r="AD1028" s="41"/>
      <c r="AE1028" s="41"/>
      <c r="AR1028" s="216" t="s">
        <v>235</v>
      </c>
      <c r="AT1028" s="216" t="s">
        <v>218</v>
      </c>
      <c r="AU1028" s="216" t="s">
        <v>84</v>
      </c>
      <c r="AY1028" s="20" t="s">
        <v>216</v>
      </c>
      <c r="BE1028" s="217">
        <f>IF(N1028="základní",J1028,0)</f>
        <v>0</v>
      </c>
      <c r="BF1028" s="217">
        <f>IF(N1028="snížená",J1028,0)</f>
        <v>0</v>
      </c>
      <c r="BG1028" s="217">
        <f>IF(N1028="zákl. přenesená",J1028,0)</f>
        <v>0</v>
      </c>
      <c r="BH1028" s="217">
        <f>IF(N1028="sníž. přenesená",J1028,0)</f>
        <v>0</v>
      </c>
      <c r="BI1028" s="217">
        <f>IF(N1028="nulová",J1028,0)</f>
        <v>0</v>
      </c>
      <c r="BJ1028" s="20" t="s">
        <v>82</v>
      </c>
      <c r="BK1028" s="217">
        <f>ROUND(I1028*H1028,2)</f>
        <v>0</v>
      </c>
      <c r="BL1028" s="20" t="s">
        <v>235</v>
      </c>
      <c r="BM1028" s="216" t="s">
        <v>1408</v>
      </c>
    </row>
    <row r="1029" s="2" customFormat="1">
      <c r="A1029" s="41"/>
      <c r="B1029" s="42"/>
      <c r="C1029" s="43"/>
      <c r="D1029" s="218" t="s">
        <v>224</v>
      </c>
      <c r="E1029" s="43"/>
      <c r="F1029" s="219" t="s">
        <v>1409</v>
      </c>
      <c r="G1029" s="43"/>
      <c r="H1029" s="43"/>
      <c r="I1029" s="220"/>
      <c r="J1029" s="43"/>
      <c r="K1029" s="43"/>
      <c r="L1029" s="47"/>
      <c r="M1029" s="221"/>
      <c r="N1029" s="222"/>
      <c r="O1029" s="87"/>
      <c r="P1029" s="87"/>
      <c r="Q1029" s="87"/>
      <c r="R1029" s="87"/>
      <c r="S1029" s="87"/>
      <c r="T1029" s="88"/>
      <c r="U1029" s="41"/>
      <c r="V1029" s="41"/>
      <c r="W1029" s="41"/>
      <c r="X1029" s="41"/>
      <c r="Y1029" s="41"/>
      <c r="Z1029" s="41"/>
      <c r="AA1029" s="41"/>
      <c r="AB1029" s="41"/>
      <c r="AC1029" s="41"/>
      <c r="AD1029" s="41"/>
      <c r="AE1029" s="41"/>
      <c r="AT1029" s="20" t="s">
        <v>224</v>
      </c>
      <c r="AU1029" s="20" t="s">
        <v>84</v>
      </c>
    </row>
    <row r="1030" s="13" customFormat="1">
      <c r="A1030" s="13"/>
      <c r="B1030" s="223"/>
      <c r="C1030" s="224"/>
      <c r="D1030" s="225" t="s">
        <v>226</v>
      </c>
      <c r="E1030" s="226" t="s">
        <v>19</v>
      </c>
      <c r="F1030" s="227" t="s">
        <v>1410</v>
      </c>
      <c r="G1030" s="224"/>
      <c r="H1030" s="228">
        <v>1</v>
      </c>
      <c r="I1030" s="229"/>
      <c r="J1030" s="224"/>
      <c r="K1030" s="224"/>
      <c r="L1030" s="230"/>
      <c r="M1030" s="231"/>
      <c r="N1030" s="232"/>
      <c r="O1030" s="232"/>
      <c r="P1030" s="232"/>
      <c r="Q1030" s="232"/>
      <c r="R1030" s="232"/>
      <c r="S1030" s="232"/>
      <c r="T1030" s="233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234" t="s">
        <v>226</v>
      </c>
      <c r="AU1030" s="234" t="s">
        <v>84</v>
      </c>
      <c r="AV1030" s="13" t="s">
        <v>84</v>
      </c>
      <c r="AW1030" s="13" t="s">
        <v>35</v>
      </c>
      <c r="AX1030" s="13" t="s">
        <v>82</v>
      </c>
      <c r="AY1030" s="234" t="s">
        <v>216</v>
      </c>
    </row>
    <row r="1031" s="2" customFormat="1" ht="16.5" customHeight="1">
      <c r="A1031" s="41"/>
      <c r="B1031" s="42"/>
      <c r="C1031" s="246" t="s">
        <v>1411</v>
      </c>
      <c r="D1031" s="246" t="s">
        <v>278</v>
      </c>
      <c r="E1031" s="247" t="s">
        <v>1412</v>
      </c>
      <c r="F1031" s="248" t="s">
        <v>1413</v>
      </c>
      <c r="G1031" s="249" t="s">
        <v>281</v>
      </c>
      <c r="H1031" s="250">
        <v>1</v>
      </c>
      <c r="I1031" s="251"/>
      <c r="J1031" s="252">
        <f>ROUND(I1031*H1031,2)</f>
        <v>0</v>
      </c>
      <c r="K1031" s="248" t="s">
        <v>19</v>
      </c>
      <c r="L1031" s="253"/>
      <c r="M1031" s="254" t="s">
        <v>19</v>
      </c>
      <c r="N1031" s="255" t="s">
        <v>45</v>
      </c>
      <c r="O1031" s="87"/>
      <c r="P1031" s="214">
        <f>O1031*H1031</f>
        <v>0</v>
      </c>
      <c r="Q1031" s="214">
        <v>0</v>
      </c>
      <c r="R1031" s="214">
        <f>Q1031*H1031</f>
        <v>0</v>
      </c>
      <c r="S1031" s="214">
        <v>0</v>
      </c>
      <c r="T1031" s="215">
        <f>S1031*H1031</f>
        <v>0</v>
      </c>
      <c r="U1031" s="41"/>
      <c r="V1031" s="41"/>
      <c r="W1031" s="41"/>
      <c r="X1031" s="41"/>
      <c r="Y1031" s="41"/>
      <c r="Z1031" s="41"/>
      <c r="AA1031" s="41"/>
      <c r="AB1031" s="41"/>
      <c r="AC1031" s="41"/>
      <c r="AD1031" s="41"/>
      <c r="AE1031" s="41"/>
      <c r="AR1031" s="216" t="s">
        <v>392</v>
      </c>
      <c r="AT1031" s="216" t="s">
        <v>278</v>
      </c>
      <c r="AU1031" s="216" t="s">
        <v>84</v>
      </c>
      <c r="AY1031" s="20" t="s">
        <v>216</v>
      </c>
      <c r="BE1031" s="217">
        <f>IF(N1031="základní",J1031,0)</f>
        <v>0</v>
      </c>
      <c r="BF1031" s="217">
        <f>IF(N1031="snížená",J1031,0)</f>
        <v>0</v>
      </c>
      <c r="BG1031" s="217">
        <f>IF(N1031="zákl. přenesená",J1031,0)</f>
        <v>0</v>
      </c>
      <c r="BH1031" s="217">
        <f>IF(N1031="sníž. přenesená",J1031,0)</f>
        <v>0</v>
      </c>
      <c r="BI1031" s="217">
        <f>IF(N1031="nulová",J1031,0)</f>
        <v>0</v>
      </c>
      <c r="BJ1031" s="20" t="s">
        <v>82</v>
      </c>
      <c r="BK1031" s="217">
        <f>ROUND(I1031*H1031,2)</f>
        <v>0</v>
      </c>
      <c r="BL1031" s="20" t="s">
        <v>235</v>
      </c>
      <c r="BM1031" s="216" t="s">
        <v>1414</v>
      </c>
    </row>
    <row r="1032" s="2" customFormat="1" ht="33" customHeight="1">
      <c r="A1032" s="41"/>
      <c r="B1032" s="42"/>
      <c r="C1032" s="205" t="s">
        <v>1415</v>
      </c>
      <c r="D1032" s="205" t="s">
        <v>218</v>
      </c>
      <c r="E1032" s="206" t="s">
        <v>1416</v>
      </c>
      <c r="F1032" s="207" t="s">
        <v>1417</v>
      </c>
      <c r="G1032" s="208" t="s">
        <v>281</v>
      </c>
      <c r="H1032" s="209">
        <v>1</v>
      </c>
      <c r="I1032" s="210"/>
      <c r="J1032" s="211">
        <f>ROUND(I1032*H1032,2)</f>
        <v>0</v>
      </c>
      <c r="K1032" s="207" t="s">
        <v>221</v>
      </c>
      <c r="L1032" s="47"/>
      <c r="M1032" s="212" t="s">
        <v>19</v>
      </c>
      <c r="N1032" s="213" t="s">
        <v>45</v>
      </c>
      <c r="O1032" s="87"/>
      <c r="P1032" s="214">
        <f>O1032*H1032</f>
        <v>0</v>
      </c>
      <c r="Q1032" s="214">
        <v>0.0035699999999999998</v>
      </c>
      <c r="R1032" s="214">
        <f>Q1032*H1032</f>
        <v>0.0035699999999999998</v>
      </c>
      <c r="S1032" s="214">
        <v>0</v>
      </c>
      <c r="T1032" s="215">
        <f>S1032*H1032</f>
        <v>0</v>
      </c>
      <c r="U1032" s="41"/>
      <c r="V1032" s="41"/>
      <c r="W1032" s="41"/>
      <c r="X1032" s="41"/>
      <c r="Y1032" s="41"/>
      <c r="Z1032" s="41"/>
      <c r="AA1032" s="41"/>
      <c r="AB1032" s="41"/>
      <c r="AC1032" s="41"/>
      <c r="AD1032" s="41"/>
      <c r="AE1032" s="41"/>
      <c r="AR1032" s="216" t="s">
        <v>235</v>
      </c>
      <c r="AT1032" s="216" t="s">
        <v>218</v>
      </c>
      <c r="AU1032" s="216" t="s">
        <v>84</v>
      </c>
      <c r="AY1032" s="20" t="s">
        <v>216</v>
      </c>
      <c r="BE1032" s="217">
        <f>IF(N1032="základní",J1032,0)</f>
        <v>0</v>
      </c>
      <c r="BF1032" s="217">
        <f>IF(N1032="snížená",J1032,0)</f>
        <v>0</v>
      </c>
      <c r="BG1032" s="217">
        <f>IF(N1032="zákl. přenesená",J1032,0)</f>
        <v>0</v>
      </c>
      <c r="BH1032" s="217">
        <f>IF(N1032="sníž. přenesená",J1032,0)</f>
        <v>0</v>
      </c>
      <c r="BI1032" s="217">
        <f>IF(N1032="nulová",J1032,0)</f>
        <v>0</v>
      </c>
      <c r="BJ1032" s="20" t="s">
        <v>82</v>
      </c>
      <c r="BK1032" s="217">
        <f>ROUND(I1032*H1032,2)</f>
        <v>0</v>
      </c>
      <c r="BL1032" s="20" t="s">
        <v>235</v>
      </c>
      <c r="BM1032" s="216" t="s">
        <v>1418</v>
      </c>
    </row>
    <row r="1033" s="2" customFormat="1">
      <c r="A1033" s="41"/>
      <c r="B1033" s="42"/>
      <c r="C1033" s="43"/>
      <c r="D1033" s="218" t="s">
        <v>224</v>
      </c>
      <c r="E1033" s="43"/>
      <c r="F1033" s="219" t="s">
        <v>1419</v>
      </c>
      <c r="G1033" s="43"/>
      <c r="H1033" s="43"/>
      <c r="I1033" s="220"/>
      <c r="J1033" s="43"/>
      <c r="K1033" s="43"/>
      <c r="L1033" s="47"/>
      <c r="M1033" s="221"/>
      <c r="N1033" s="222"/>
      <c r="O1033" s="87"/>
      <c r="P1033" s="87"/>
      <c r="Q1033" s="87"/>
      <c r="R1033" s="87"/>
      <c r="S1033" s="87"/>
      <c r="T1033" s="88"/>
      <c r="U1033" s="41"/>
      <c r="V1033" s="41"/>
      <c r="W1033" s="41"/>
      <c r="X1033" s="41"/>
      <c r="Y1033" s="41"/>
      <c r="Z1033" s="41"/>
      <c r="AA1033" s="41"/>
      <c r="AB1033" s="41"/>
      <c r="AC1033" s="41"/>
      <c r="AD1033" s="41"/>
      <c r="AE1033" s="41"/>
      <c r="AT1033" s="20" t="s">
        <v>224</v>
      </c>
      <c r="AU1033" s="20" t="s">
        <v>84</v>
      </c>
    </row>
    <row r="1034" s="13" customFormat="1">
      <c r="A1034" s="13"/>
      <c r="B1034" s="223"/>
      <c r="C1034" s="224"/>
      <c r="D1034" s="225" t="s">
        <v>226</v>
      </c>
      <c r="E1034" s="226" t="s">
        <v>19</v>
      </c>
      <c r="F1034" s="227" t="s">
        <v>1420</v>
      </c>
      <c r="G1034" s="224"/>
      <c r="H1034" s="228">
        <v>1</v>
      </c>
      <c r="I1034" s="229"/>
      <c r="J1034" s="224"/>
      <c r="K1034" s="224"/>
      <c r="L1034" s="230"/>
      <c r="M1034" s="231"/>
      <c r="N1034" s="232"/>
      <c r="O1034" s="232"/>
      <c r="P1034" s="232"/>
      <c r="Q1034" s="232"/>
      <c r="R1034" s="232"/>
      <c r="S1034" s="232"/>
      <c r="T1034" s="23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34" t="s">
        <v>226</v>
      </c>
      <c r="AU1034" s="234" t="s">
        <v>84</v>
      </c>
      <c r="AV1034" s="13" t="s">
        <v>84</v>
      </c>
      <c r="AW1034" s="13" t="s">
        <v>35</v>
      </c>
      <c r="AX1034" s="13" t="s">
        <v>82</v>
      </c>
      <c r="AY1034" s="234" t="s">
        <v>216</v>
      </c>
    </row>
    <row r="1035" s="2" customFormat="1" ht="24.15" customHeight="1">
      <c r="A1035" s="41"/>
      <c r="B1035" s="42"/>
      <c r="C1035" s="205" t="s">
        <v>1421</v>
      </c>
      <c r="D1035" s="205" t="s">
        <v>218</v>
      </c>
      <c r="E1035" s="206" t="s">
        <v>1422</v>
      </c>
      <c r="F1035" s="207" t="s">
        <v>1423</v>
      </c>
      <c r="G1035" s="208" t="s">
        <v>125</v>
      </c>
      <c r="H1035" s="209">
        <v>277.19999999999999</v>
      </c>
      <c r="I1035" s="210"/>
      <c r="J1035" s="211">
        <f>ROUND(I1035*H1035,2)</f>
        <v>0</v>
      </c>
      <c r="K1035" s="207" t="s">
        <v>221</v>
      </c>
      <c r="L1035" s="47"/>
      <c r="M1035" s="212" t="s">
        <v>19</v>
      </c>
      <c r="N1035" s="213" t="s">
        <v>45</v>
      </c>
      <c r="O1035" s="87"/>
      <c r="P1035" s="214">
        <f>O1035*H1035</f>
        <v>0</v>
      </c>
      <c r="Q1035" s="214">
        <v>0.00313</v>
      </c>
      <c r="R1035" s="214">
        <f>Q1035*H1035</f>
        <v>0.86763599999999996</v>
      </c>
      <c r="S1035" s="214">
        <v>0</v>
      </c>
      <c r="T1035" s="215">
        <f>S1035*H1035</f>
        <v>0</v>
      </c>
      <c r="U1035" s="41"/>
      <c r="V1035" s="41"/>
      <c r="W1035" s="41"/>
      <c r="X1035" s="41"/>
      <c r="Y1035" s="41"/>
      <c r="Z1035" s="41"/>
      <c r="AA1035" s="41"/>
      <c r="AB1035" s="41"/>
      <c r="AC1035" s="41"/>
      <c r="AD1035" s="41"/>
      <c r="AE1035" s="41"/>
      <c r="AR1035" s="216" t="s">
        <v>235</v>
      </c>
      <c r="AT1035" s="216" t="s">
        <v>218</v>
      </c>
      <c r="AU1035" s="216" t="s">
        <v>84</v>
      </c>
      <c r="AY1035" s="20" t="s">
        <v>216</v>
      </c>
      <c r="BE1035" s="217">
        <f>IF(N1035="základní",J1035,0)</f>
        <v>0</v>
      </c>
      <c r="BF1035" s="217">
        <f>IF(N1035="snížená",J1035,0)</f>
        <v>0</v>
      </c>
      <c r="BG1035" s="217">
        <f>IF(N1035="zákl. přenesená",J1035,0)</f>
        <v>0</v>
      </c>
      <c r="BH1035" s="217">
        <f>IF(N1035="sníž. přenesená",J1035,0)</f>
        <v>0</v>
      </c>
      <c r="BI1035" s="217">
        <f>IF(N1035="nulová",J1035,0)</f>
        <v>0</v>
      </c>
      <c r="BJ1035" s="20" t="s">
        <v>82</v>
      </c>
      <c r="BK1035" s="217">
        <f>ROUND(I1035*H1035,2)</f>
        <v>0</v>
      </c>
      <c r="BL1035" s="20" t="s">
        <v>235</v>
      </c>
      <c r="BM1035" s="216" t="s">
        <v>1424</v>
      </c>
    </row>
    <row r="1036" s="2" customFormat="1">
      <c r="A1036" s="41"/>
      <c r="B1036" s="42"/>
      <c r="C1036" s="43"/>
      <c r="D1036" s="218" t="s">
        <v>224</v>
      </c>
      <c r="E1036" s="43"/>
      <c r="F1036" s="219" t="s">
        <v>1425</v>
      </c>
      <c r="G1036" s="43"/>
      <c r="H1036" s="43"/>
      <c r="I1036" s="220"/>
      <c r="J1036" s="43"/>
      <c r="K1036" s="43"/>
      <c r="L1036" s="47"/>
      <c r="M1036" s="221"/>
      <c r="N1036" s="222"/>
      <c r="O1036" s="87"/>
      <c r="P1036" s="87"/>
      <c r="Q1036" s="87"/>
      <c r="R1036" s="87"/>
      <c r="S1036" s="87"/>
      <c r="T1036" s="88"/>
      <c r="U1036" s="41"/>
      <c r="V1036" s="41"/>
      <c r="W1036" s="41"/>
      <c r="X1036" s="41"/>
      <c r="Y1036" s="41"/>
      <c r="Z1036" s="41"/>
      <c r="AA1036" s="41"/>
      <c r="AB1036" s="41"/>
      <c r="AC1036" s="41"/>
      <c r="AD1036" s="41"/>
      <c r="AE1036" s="41"/>
      <c r="AT1036" s="20" t="s">
        <v>224</v>
      </c>
      <c r="AU1036" s="20" t="s">
        <v>84</v>
      </c>
    </row>
    <row r="1037" s="13" customFormat="1">
      <c r="A1037" s="13"/>
      <c r="B1037" s="223"/>
      <c r="C1037" s="224"/>
      <c r="D1037" s="225" t="s">
        <v>226</v>
      </c>
      <c r="E1037" s="226" t="s">
        <v>19</v>
      </c>
      <c r="F1037" s="227" t="s">
        <v>1351</v>
      </c>
      <c r="G1037" s="224"/>
      <c r="H1037" s="228">
        <v>277.19999999999999</v>
      </c>
      <c r="I1037" s="229"/>
      <c r="J1037" s="224"/>
      <c r="K1037" s="224"/>
      <c r="L1037" s="230"/>
      <c r="M1037" s="231"/>
      <c r="N1037" s="232"/>
      <c r="O1037" s="232"/>
      <c r="P1037" s="232"/>
      <c r="Q1037" s="232"/>
      <c r="R1037" s="232"/>
      <c r="S1037" s="232"/>
      <c r="T1037" s="23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34" t="s">
        <v>226</v>
      </c>
      <c r="AU1037" s="234" t="s">
        <v>84</v>
      </c>
      <c r="AV1037" s="13" t="s">
        <v>84</v>
      </c>
      <c r="AW1037" s="13" t="s">
        <v>35</v>
      </c>
      <c r="AX1037" s="13" t="s">
        <v>82</v>
      </c>
      <c r="AY1037" s="234" t="s">
        <v>216</v>
      </c>
    </row>
    <row r="1038" s="2" customFormat="1" ht="55.5" customHeight="1">
      <c r="A1038" s="41"/>
      <c r="B1038" s="42"/>
      <c r="C1038" s="205" t="s">
        <v>1426</v>
      </c>
      <c r="D1038" s="205" t="s">
        <v>218</v>
      </c>
      <c r="E1038" s="206" t="s">
        <v>1427</v>
      </c>
      <c r="F1038" s="207" t="s">
        <v>1428</v>
      </c>
      <c r="G1038" s="208" t="s">
        <v>246</v>
      </c>
      <c r="H1038" s="209">
        <v>2.1720000000000002</v>
      </c>
      <c r="I1038" s="210"/>
      <c r="J1038" s="211">
        <f>ROUND(I1038*H1038,2)</f>
        <v>0</v>
      </c>
      <c r="K1038" s="207" t="s">
        <v>221</v>
      </c>
      <c r="L1038" s="47"/>
      <c r="M1038" s="212" t="s">
        <v>19</v>
      </c>
      <c r="N1038" s="213" t="s">
        <v>45</v>
      </c>
      <c r="O1038" s="87"/>
      <c r="P1038" s="214">
        <f>O1038*H1038</f>
        <v>0</v>
      </c>
      <c r="Q1038" s="214">
        <v>0</v>
      </c>
      <c r="R1038" s="214">
        <f>Q1038*H1038</f>
        <v>0</v>
      </c>
      <c r="S1038" s="214">
        <v>0</v>
      </c>
      <c r="T1038" s="215">
        <f>S1038*H1038</f>
        <v>0</v>
      </c>
      <c r="U1038" s="41"/>
      <c r="V1038" s="41"/>
      <c r="W1038" s="41"/>
      <c r="X1038" s="41"/>
      <c r="Y1038" s="41"/>
      <c r="Z1038" s="41"/>
      <c r="AA1038" s="41"/>
      <c r="AB1038" s="41"/>
      <c r="AC1038" s="41"/>
      <c r="AD1038" s="41"/>
      <c r="AE1038" s="41"/>
      <c r="AR1038" s="216" t="s">
        <v>235</v>
      </c>
      <c r="AT1038" s="216" t="s">
        <v>218</v>
      </c>
      <c r="AU1038" s="216" t="s">
        <v>84</v>
      </c>
      <c r="AY1038" s="20" t="s">
        <v>216</v>
      </c>
      <c r="BE1038" s="217">
        <f>IF(N1038="základní",J1038,0)</f>
        <v>0</v>
      </c>
      <c r="BF1038" s="217">
        <f>IF(N1038="snížená",J1038,0)</f>
        <v>0</v>
      </c>
      <c r="BG1038" s="217">
        <f>IF(N1038="zákl. přenesená",J1038,0)</f>
        <v>0</v>
      </c>
      <c r="BH1038" s="217">
        <f>IF(N1038="sníž. přenesená",J1038,0)</f>
        <v>0</v>
      </c>
      <c r="BI1038" s="217">
        <f>IF(N1038="nulová",J1038,0)</f>
        <v>0</v>
      </c>
      <c r="BJ1038" s="20" t="s">
        <v>82</v>
      </c>
      <c r="BK1038" s="217">
        <f>ROUND(I1038*H1038,2)</f>
        <v>0</v>
      </c>
      <c r="BL1038" s="20" t="s">
        <v>235</v>
      </c>
      <c r="BM1038" s="216" t="s">
        <v>1429</v>
      </c>
    </row>
    <row r="1039" s="2" customFormat="1">
      <c r="A1039" s="41"/>
      <c r="B1039" s="42"/>
      <c r="C1039" s="43"/>
      <c r="D1039" s="218" t="s">
        <v>224</v>
      </c>
      <c r="E1039" s="43"/>
      <c r="F1039" s="219" t="s">
        <v>1430</v>
      </c>
      <c r="G1039" s="43"/>
      <c r="H1039" s="43"/>
      <c r="I1039" s="220"/>
      <c r="J1039" s="43"/>
      <c r="K1039" s="43"/>
      <c r="L1039" s="47"/>
      <c r="M1039" s="221"/>
      <c r="N1039" s="222"/>
      <c r="O1039" s="87"/>
      <c r="P1039" s="87"/>
      <c r="Q1039" s="87"/>
      <c r="R1039" s="87"/>
      <c r="S1039" s="87"/>
      <c r="T1039" s="88"/>
      <c r="U1039" s="41"/>
      <c r="V1039" s="41"/>
      <c r="W1039" s="41"/>
      <c r="X1039" s="41"/>
      <c r="Y1039" s="41"/>
      <c r="Z1039" s="41"/>
      <c r="AA1039" s="41"/>
      <c r="AB1039" s="41"/>
      <c r="AC1039" s="41"/>
      <c r="AD1039" s="41"/>
      <c r="AE1039" s="41"/>
      <c r="AT1039" s="20" t="s">
        <v>224</v>
      </c>
      <c r="AU1039" s="20" t="s">
        <v>84</v>
      </c>
    </row>
    <row r="1040" s="12" customFormat="1" ht="22.8" customHeight="1">
      <c r="A1040" s="12"/>
      <c r="B1040" s="189"/>
      <c r="C1040" s="190"/>
      <c r="D1040" s="191" t="s">
        <v>73</v>
      </c>
      <c r="E1040" s="203" t="s">
        <v>1431</v>
      </c>
      <c r="F1040" s="203" t="s">
        <v>1432</v>
      </c>
      <c r="G1040" s="190"/>
      <c r="H1040" s="190"/>
      <c r="I1040" s="193"/>
      <c r="J1040" s="204">
        <f>BK1040</f>
        <v>0</v>
      </c>
      <c r="K1040" s="190"/>
      <c r="L1040" s="195"/>
      <c r="M1040" s="196"/>
      <c r="N1040" s="197"/>
      <c r="O1040" s="197"/>
      <c r="P1040" s="198">
        <f>SUM(P1041:P1109)</f>
        <v>0</v>
      </c>
      <c r="Q1040" s="197"/>
      <c r="R1040" s="198">
        <f>SUM(R1041:R1109)</f>
        <v>4.0586606400000003</v>
      </c>
      <c r="S1040" s="197"/>
      <c r="T1040" s="199">
        <f>SUM(T1041:T1109)</f>
        <v>3.5635159999999999</v>
      </c>
      <c r="U1040" s="12"/>
      <c r="V1040" s="12"/>
      <c r="W1040" s="12"/>
      <c r="X1040" s="12"/>
      <c r="Y1040" s="12"/>
      <c r="Z1040" s="12"/>
      <c r="AA1040" s="12"/>
      <c r="AB1040" s="12"/>
      <c r="AC1040" s="12"/>
      <c r="AD1040" s="12"/>
      <c r="AE1040" s="12"/>
      <c r="AR1040" s="200" t="s">
        <v>84</v>
      </c>
      <c r="AT1040" s="201" t="s">
        <v>73</v>
      </c>
      <c r="AU1040" s="201" t="s">
        <v>82</v>
      </c>
      <c r="AY1040" s="200" t="s">
        <v>216</v>
      </c>
      <c r="BK1040" s="202">
        <f>SUM(BK1041:BK1109)</f>
        <v>0</v>
      </c>
    </row>
    <row r="1041" s="2" customFormat="1" ht="21.75" customHeight="1">
      <c r="A1041" s="41"/>
      <c r="B1041" s="42"/>
      <c r="C1041" s="205" t="s">
        <v>1433</v>
      </c>
      <c r="D1041" s="205" t="s">
        <v>218</v>
      </c>
      <c r="E1041" s="206" t="s">
        <v>1434</v>
      </c>
      <c r="F1041" s="207" t="s">
        <v>1435</v>
      </c>
      <c r="G1041" s="208" t="s">
        <v>87</v>
      </c>
      <c r="H1041" s="209">
        <v>97.091999999999999</v>
      </c>
      <c r="I1041" s="210"/>
      <c r="J1041" s="211">
        <f>ROUND(I1041*H1041,2)</f>
        <v>0</v>
      </c>
      <c r="K1041" s="207" t="s">
        <v>221</v>
      </c>
      <c r="L1041" s="47"/>
      <c r="M1041" s="212" t="s">
        <v>19</v>
      </c>
      <c r="N1041" s="213" t="s">
        <v>45</v>
      </c>
      <c r="O1041" s="87"/>
      <c r="P1041" s="214">
        <f>O1041*H1041</f>
        <v>0</v>
      </c>
      <c r="Q1041" s="214">
        <v>0</v>
      </c>
      <c r="R1041" s="214">
        <f>Q1041*H1041</f>
        <v>0</v>
      </c>
      <c r="S1041" s="214">
        <v>0.033000000000000002</v>
      </c>
      <c r="T1041" s="215">
        <f>S1041*H1041</f>
        <v>3.2040360000000003</v>
      </c>
      <c r="U1041" s="41"/>
      <c r="V1041" s="41"/>
      <c r="W1041" s="41"/>
      <c r="X1041" s="41"/>
      <c r="Y1041" s="41"/>
      <c r="Z1041" s="41"/>
      <c r="AA1041" s="41"/>
      <c r="AB1041" s="41"/>
      <c r="AC1041" s="41"/>
      <c r="AD1041" s="41"/>
      <c r="AE1041" s="41"/>
      <c r="AR1041" s="216" t="s">
        <v>235</v>
      </c>
      <c r="AT1041" s="216" t="s">
        <v>218</v>
      </c>
      <c r="AU1041" s="216" t="s">
        <v>84</v>
      </c>
      <c r="AY1041" s="20" t="s">
        <v>216</v>
      </c>
      <c r="BE1041" s="217">
        <f>IF(N1041="základní",J1041,0)</f>
        <v>0</v>
      </c>
      <c r="BF1041" s="217">
        <f>IF(N1041="snížená",J1041,0)</f>
        <v>0</v>
      </c>
      <c r="BG1041" s="217">
        <f>IF(N1041="zákl. přenesená",J1041,0)</f>
        <v>0</v>
      </c>
      <c r="BH1041" s="217">
        <f>IF(N1041="sníž. přenesená",J1041,0)</f>
        <v>0</v>
      </c>
      <c r="BI1041" s="217">
        <f>IF(N1041="nulová",J1041,0)</f>
        <v>0</v>
      </c>
      <c r="BJ1041" s="20" t="s">
        <v>82</v>
      </c>
      <c r="BK1041" s="217">
        <f>ROUND(I1041*H1041,2)</f>
        <v>0</v>
      </c>
      <c r="BL1041" s="20" t="s">
        <v>235</v>
      </c>
      <c r="BM1041" s="216" t="s">
        <v>1436</v>
      </c>
    </row>
    <row r="1042" s="2" customFormat="1">
      <c r="A1042" s="41"/>
      <c r="B1042" s="42"/>
      <c r="C1042" s="43"/>
      <c r="D1042" s="218" t="s">
        <v>224</v>
      </c>
      <c r="E1042" s="43"/>
      <c r="F1042" s="219" t="s">
        <v>1437</v>
      </c>
      <c r="G1042" s="43"/>
      <c r="H1042" s="43"/>
      <c r="I1042" s="220"/>
      <c r="J1042" s="43"/>
      <c r="K1042" s="43"/>
      <c r="L1042" s="47"/>
      <c r="M1042" s="221"/>
      <c r="N1042" s="222"/>
      <c r="O1042" s="87"/>
      <c r="P1042" s="87"/>
      <c r="Q1042" s="87"/>
      <c r="R1042" s="87"/>
      <c r="S1042" s="87"/>
      <c r="T1042" s="88"/>
      <c r="U1042" s="41"/>
      <c r="V1042" s="41"/>
      <c r="W1042" s="41"/>
      <c r="X1042" s="41"/>
      <c r="Y1042" s="41"/>
      <c r="Z1042" s="41"/>
      <c r="AA1042" s="41"/>
      <c r="AB1042" s="41"/>
      <c r="AC1042" s="41"/>
      <c r="AD1042" s="41"/>
      <c r="AE1042" s="41"/>
      <c r="AT1042" s="20" t="s">
        <v>224</v>
      </c>
      <c r="AU1042" s="20" t="s">
        <v>84</v>
      </c>
    </row>
    <row r="1043" s="13" customFormat="1">
      <c r="A1043" s="13"/>
      <c r="B1043" s="223"/>
      <c r="C1043" s="224"/>
      <c r="D1043" s="225" t="s">
        <v>226</v>
      </c>
      <c r="E1043" s="226" t="s">
        <v>19</v>
      </c>
      <c r="F1043" s="227" t="s">
        <v>1438</v>
      </c>
      <c r="G1043" s="224"/>
      <c r="H1043" s="228">
        <v>97.091999999999999</v>
      </c>
      <c r="I1043" s="229"/>
      <c r="J1043" s="224"/>
      <c r="K1043" s="224"/>
      <c r="L1043" s="230"/>
      <c r="M1043" s="231"/>
      <c r="N1043" s="232"/>
      <c r="O1043" s="232"/>
      <c r="P1043" s="232"/>
      <c r="Q1043" s="232"/>
      <c r="R1043" s="232"/>
      <c r="S1043" s="232"/>
      <c r="T1043" s="23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34" t="s">
        <v>226</v>
      </c>
      <c r="AU1043" s="234" t="s">
        <v>84</v>
      </c>
      <c r="AV1043" s="13" t="s">
        <v>84</v>
      </c>
      <c r="AW1043" s="13" t="s">
        <v>35</v>
      </c>
      <c r="AX1043" s="13" t="s">
        <v>82</v>
      </c>
      <c r="AY1043" s="234" t="s">
        <v>216</v>
      </c>
    </row>
    <row r="1044" s="2" customFormat="1" ht="33" customHeight="1">
      <c r="A1044" s="41"/>
      <c r="B1044" s="42"/>
      <c r="C1044" s="205" t="s">
        <v>1439</v>
      </c>
      <c r="D1044" s="205" t="s">
        <v>218</v>
      </c>
      <c r="E1044" s="206" t="s">
        <v>1440</v>
      </c>
      <c r="F1044" s="207" t="s">
        <v>1441</v>
      </c>
      <c r="G1044" s="208" t="s">
        <v>125</v>
      </c>
      <c r="H1044" s="209">
        <v>3.8500000000000001</v>
      </c>
      <c r="I1044" s="210"/>
      <c r="J1044" s="211">
        <f>ROUND(I1044*H1044,2)</f>
        <v>0</v>
      </c>
      <c r="K1044" s="207" t="s">
        <v>221</v>
      </c>
      <c r="L1044" s="47"/>
      <c r="M1044" s="212" t="s">
        <v>19</v>
      </c>
      <c r="N1044" s="213" t="s">
        <v>45</v>
      </c>
      <c r="O1044" s="87"/>
      <c r="P1044" s="214">
        <f>O1044*H1044</f>
        <v>0</v>
      </c>
      <c r="Q1044" s="214">
        <v>0</v>
      </c>
      <c r="R1044" s="214">
        <f>Q1044*H1044</f>
        <v>0</v>
      </c>
      <c r="S1044" s="214">
        <v>0.016</v>
      </c>
      <c r="T1044" s="215">
        <f>S1044*H1044</f>
        <v>0.061600000000000002</v>
      </c>
      <c r="U1044" s="41"/>
      <c r="V1044" s="41"/>
      <c r="W1044" s="41"/>
      <c r="X1044" s="41"/>
      <c r="Y1044" s="41"/>
      <c r="Z1044" s="41"/>
      <c r="AA1044" s="41"/>
      <c r="AB1044" s="41"/>
      <c r="AC1044" s="41"/>
      <c r="AD1044" s="41"/>
      <c r="AE1044" s="41"/>
      <c r="AR1044" s="216" t="s">
        <v>235</v>
      </c>
      <c r="AT1044" s="216" t="s">
        <v>218</v>
      </c>
      <c r="AU1044" s="216" t="s">
        <v>84</v>
      </c>
      <c r="AY1044" s="20" t="s">
        <v>216</v>
      </c>
      <c r="BE1044" s="217">
        <f>IF(N1044="základní",J1044,0)</f>
        <v>0</v>
      </c>
      <c r="BF1044" s="217">
        <f>IF(N1044="snížená",J1044,0)</f>
        <v>0</v>
      </c>
      <c r="BG1044" s="217">
        <f>IF(N1044="zákl. přenesená",J1044,0)</f>
        <v>0</v>
      </c>
      <c r="BH1044" s="217">
        <f>IF(N1044="sníž. přenesená",J1044,0)</f>
        <v>0</v>
      </c>
      <c r="BI1044" s="217">
        <f>IF(N1044="nulová",J1044,0)</f>
        <v>0</v>
      </c>
      <c r="BJ1044" s="20" t="s">
        <v>82</v>
      </c>
      <c r="BK1044" s="217">
        <f>ROUND(I1044*H1044,2)</f>
        <v>0</v>
      </c>
      <c r="BL1044" s="20" t="s">
        <v>235</v>
      </c>
      <c r="BM1044" s="216" t="s">
        <v>1442</v>
      </c>
    </row>
    <row r="1045" s="2" customFormat="1">
      <c r="A1045" s="41"/>
      <c r="B1045" s="42"/>
      <c r="C1045" s="43"/>
      <c r="D1045" s="218" t="s">
        <v>224</v>
      </c>
      <c r="E1045" s="43"/>
      <c r="F1045" s="219" t="s">
        <v>1443</v>
      </c>
      <c r="G1045" s="43"/>
      <c r="H1045" s="43"/>
      <c r="I1045" s="220"/>
      <c r="J1045" s="43"/>
      <c r="K1045" s="43"/>
      <c r="L1045" s="47"/>
      <c r="M1045" s="221"/>
      <c r="N1045" s="222"/>
      <c r="O1045" s="87"/>
      <c r="P1045" s="87"/>
      <c r="Q1045" s="87"/>
      <c r="R1045" s="87"/>
      <c r="S1045" s="87"/>
      <c r="T1045" s="88"/>
      <c r="U1045" s="41"/>
      <c r="V1045" s="41"/>
      <c r="W1045" s="41"/>
      <c r="X1045" s="41"/>
      <c r="Y1045" s="41"/>
      <c r="Z1045" s="41"/>
      <c r="AA1045" s="41"/>
      <c r="AB1045" s="41"/>
      <c r="AC1045" s="41"/>
      <c r="AD1045" s="41"/>
      <c r="AE1045" s="41"/>
      <c r="AT1045" s="20" t="s">
        <v>224</v>
      </c>
      <c r="AU1045" s="20" t="s">
        <v>84</v>
      </c>
    </row>
    <row r="1046" s="2" customFormat="1" ht="33" customHeight="1">
      <c r="A1046" s="41"/>
      <c r="B1046" s="42"/>
      <c r="C1046" s="205" t="s">
        <v>1444</v>
      </c>
      <c r="D1046" s="205" t="s">
        <v>218</v>
      </c>
      <c r="E1046" s="206" t="s">
        <v>1445</v>
      </c>
      <c r="F1046" s="207" t="s">
        <v>1446</v>
      </c>
      <c r="G1046" s="208" t="s">
        <v>125</v>
      </c>
      <c r="H1046" s="209">
        <v>2.6800000000000002</v>
      </c>
      <c r="I1046" s="210"/>
      <c r="J1046" s="211">
        <f>ROUND(I1046*H1046,2)</f>
        <v>0</v>
      </c>
      <c r="K1046" s="207" t="s">
        <v>221</v>
      </c>
      <c r="L1046" s="47"/>
      <c r="M1046" s="212" t="s">
        <v>19</v>
      </c>
      <c r="N1046" s="213" t="s">
        <v>45</v>
      </c>
      <c r="O1046" s="87"/>
      <c r="P1046" s="214">
        <f>O1046*H1046</f>
        <v>0</v>
      </c>
      <c r="Q1046" s="214">
        <v>0</v>
      </c>
      <c r="R1046" s="214">
        <f>Q1046*H1046</f>
        <v>0</v>
      </c>
      <c r="S1046" s="214">
        <v>0.016</v>
      </c>
      <c r="T1046" s="215">
        <f>S1046*H1046</f>
        <v>0.042880000000000001</v>
      </c>
      <c r="U1046" s="41"/>
      <c r="V1046" s="41"/>
      <c r="W1046" s="41"/>
      <c r="X1046" s="41"/>
      <c r="Y1046" s="41"/>
      <c r="Z1046" s="41"/>
      <c r="AA1046" s="41"/>
      <c r="AB1046" s="41"/>
      <c r="AC1046" s="41"/>
      <c r="AD1046" s="41"/>
      <c r="AE1046" s="41"/>
      <c r="AR1046" s="216" t="s">
        <v>235</v>
      </c>
      <c r="AT1046" s="216" t="s">
        <v>218</v>
      </c>
      <c r="AU1046" s="216" t="s">
        <v>84</v>
      </c>
      <c r="AY1046" s="20" t="s">
        <v>216</v>
      </c>
      <c r="BE1046" s="217">
        <f>IF(N1046="základní",J1046,0)</f>
        <v>0</v>
      </c>
      <c r="BF1046" s="217">
        <f>IF(N1046="snížená",J1046,0)</f>
        <v>0</v>
      </c>
      <c r="BG1046" s="217">
        <f>IF(N1046="zákl. přenesená",J1046,0)</f>
        <v>0</v>
      </c>
      <c r="BH1046" s="217">
        <f>IF(N1046="sníž. přenesená",J1046,0)</f>
        <v>0</v>
      </c>
      <c r="BI1046" s="217">
        <f>IF(N1046="nulová",J1046,0)</f>
        <v>0</v>
      </c>
      <c r="BJ1046" s="20" t="s">
        <v>82</v>
      </c>
      <c r="BK1046" s="217">
        <f>ROUND(I1046*H1046,2)</f>
        <v>0</v>
      </c>
      <c r="BL1046" s="20" t="s">
        <v>235</v>
      </c>
      <c r="BM1046" s="216" t="s">
        <v>1447</v>
      </c>
    </row>
    <row r="1047" s="2" customFormat="1">
      <c r="A1047" s="41"/>
      <c r="B1047" s="42"/>
      <c r="C1047" s="43"/>
      <c r="D1047" s="218" t="s">
        <v>224</v>
      </c>
      <c r="E1047" s="43"/>
      <c r="F1047" s="219" t="s">
        <v>1448</v>
      </c>
      <c r="G1047" s="43"/>
      <c r="H1047" s="43"/>
      <c r="I1047" s="220"/>
      <c r="J1047" s="43"/>
      <c r="K1047" s="43"/>
      <c r="L1047" s="47"/>
      <c r="M1047" s="221"/>
      <c r="N1047" s="222"/>
      <c r="O1047" s="87"/>
      <c r="P1047" s="87"/>
      <c r="Q1047" s="87"/>
      <c r="R1047" s="87"/>
      <c r="S1047" s="87"/>
      <c r="T1047" s="88"/>
      <c r="U1047" s="41"/>
      <c r="V1047" s="41"/>
      <c r="W1047" s="41"/>
      <c r="X1047" s="41"/>
      <c r="Y1047" s="41"/>
      <c r="Z1047" s="41"/>
      <c r="AA1047" s="41"/>
      <c r="AB1047" s="41"/>
      <c r="AC1047" s="41"/>
      <c r="AD1047" s="41"/>
      <c r="AE1047" s="41"/>
      <c r="AT1047" s="20" t="s">
        <v>224</v>
      </c>
      <c r="AU1047" s="20" t="s">
        <v>84</v>
      </c>
    </row>
    <row r="1048" s="2" customFormat="1" ht="24.15" customHeight="1">
      <c r="A1048" s="41"/>
      <c r="B1048" s="42"/>
      <c r="C1048" s="205" t="s">
        <v>1449</v>
      </c>
      <c r="D1048" s="205" t="s">
        <v>218</v>
      </c>
      <c r="E1048" s="206" t="s">
        <v>1450</v>
      </c>
      <c r="F1048" s="207" t="s">
        <v>1451</v>
      </c>
      <c r="G1048" s="208" t="s">
        <v>125</v>
      </c>
      <c r="H1048" s="209">
        <v>8.5</v>
      </c>
      <c r="I1048" s="210"/>
      <c r="J1048" s="211">
        <f>ROUND(I1048*H1048,2)</f>
        <v>0</v>
      </c>
      <c r="K1048" s="207" t="s">
        <v>221</v>
      </c>
      <c r="L1048" s="47"/>
      <c r="M1048" s="212" t="s">
        <v>19</v>
      </c>
      <c r="N1048" s="213" t="s">
        <v>45</v>
      </c>
      <c r="O1048" s="87"/>
      <c r="P1048" s="214">
        <f>O1048*H1048</f>
        <v>0</v>
      </c>
      <c r="Q1048" s="214">
        <v>0</v>
      </c>
      <c r="R1048" s="214">
        <f>Q1048*H1048</f>
        <v>0</v>
      </c>
      <c r="S1048" s="214">
        <v>0.029999999999999999</v>
      </c>
      <c r="T1048" s="215">
        <f>S1048*H1048</f>
        <v>0.255</v>
      </c>
      <c r="U1048" s="41"/>
      <c r="V1048" s="41"/>
      <c r="W1048" s="41"/>
      <c r="X1048" s="41"/>
      <c r="Y1048" s="41"/>
      <c r="Z1048" s="41"/>
      <c r="AA1048" s="41"/>
      <c r="AB1048" s="41"/>
      <c r="AC1048" s="41"/>
      <c r="AD1048" s="41"/>
      <c r="AE1048" s="41"/>
      <c r="AR1048" s="216" t="s">
        <v>235</v>
      </c>
      <c r="AT1048" s="216" t="s">
        <v>218</v>
      </c>
      <c r="AU1048" s="216" t="s">
        <v>84</v>
      </c>
      <c r="AY1048" s="20" t="s">
        <v>216</v>
      </c>
      <c r="BE1048" s="217">
        <f>IF(N1048="základní",J1048,0)</f>
        <v>0</v>
      </c>
      <c r="BF1048" s="217">
        <f>IF(N1048="snížená",J1048,0)</f>
        <v>0</v>
      </c>
      <c r="BG1048" s="217">
        <f>IF(N1048="zákl. přenesená",J1048,0)</f>
        <v>0</v>
      </c>
      <c r="BH1048" s="217">
        <f>IF(N1048="sníž. přenesená",J1048,0)</f>
        <v>0</v>
      </c>
      <c r="BI1048" s="217">
        <f>IF(N1048="nulová",J1048,0)</f>
        <v>0</v>
      </c>
      <c r="BJ1048" s="20" t="s">
        <v>82</v>
      </c>
      <c r="BK1048" s="217">
        <f>ROUND(I1048*H1048,2)</f>
        <v>0</v>
      </c>
      <c r="BL1048" s="20" t="s">
        <v>235</v>
      </c>
      <c r="BM1048" s="216" t="s">
        <v>1452</v>
      </c>
    </row>
    <row r="1049" s="2" customFormat="1">
      <c r="A1049" s="41"/>
      <c r="B1049" s="42"/>
      <c r="C1049" s="43"/>
      <c r="D1049" s="218" t="s">
        <v>224</v>
      </c>
      <c r="E1049" s="43"/>
      <c r="F1049" s="219" t="s">
        <v>1453</v>
      </c>
      <c r="G1049" s="43"/>
      <c r="H1049" s="43"/>
      <c r="I1049" s="220"/>
      <c r="J1049" s="43"/>
      <c r="K1049" s="43"/>
      <c r="L1049" s="47"/>
      <c r="M1049" s="221"/>
      <c r="N1049" s="222"/>
      <c r="O1049" s="87"/>
      <c r="P1049" s="87"/>
      <c r="Q1049" s="87"/>
      <c r="R1049" s="87"/>
      <c r="S1049" s="87"/>
      <c r="T1049" s="88"/>
      <c r="U1049" s="41"/>
      <c r="V1049" s="41"/>
      <c r="W1049" s="41"/>
      <c r="X1049" s="41"/>
      <c r="Y1049" s="41"/>
      <c r="Z1049" s="41"/>
      <c r="AA1049" s="41"/>
      <c r="AB1049" s="41"/>
      <c r="AC1049" s="41"/>
      <c r="AD1049" s="41"/>
      <c r="AE1049" s="41"/>
      <c r="AT1049" s="20" t="s">
        <v>224</v>
      </c>
      <c r="AU1049" s="20" t="s">
        <v>84</v>
      </c>
    </row>
    <row r="1050" s="13" customFormat="1">
      <c r="A1050" s="13"/>
      <c r="B1050" s="223"/>
      <c r="C1050" s="224"/>
      <c r="D1050" s="225" t="s">
        <v>226</v>
      </c>
      <c r="E1050" s="226" t="s">
        <v>19</v>
      </c>
      <c r="F1050" s="227" t="s">
        <v>1454</v>
      </c>
      <c r="G1050" s="224"/>
      <c r="H1050" s="228">
        <v>8.5</v>
      </c>
      <c r="I1050" s="229"/>
      <c r="J1050" s="224"/>
      <c r="K1050" s="224"/>
      <c r="L1050" s="230"/>
      <c r="M1050" s="231"/>
      <c r="N1050" s="232"/>
      <c r="O1050" s="232"/>
      <c r="P1050" s="232"/>
      <c r="Q1050" s="232"/>
      <c r="R1050" s="232"/>
      <c r="S1050" s="232"/>
      <c r="T1050" s="23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34" t="s">
        <v>226</v>
      </c>
      <c r="AU1050" s="234" t="s">
        <v>84</v>
      </c>
      <c r="AV1050" s="13" t="s">
        <v>84</v>
      </c>
      <c r="AW1050" s="13" t="s">
        <v>35</v>
      </c>
      <c r="AX1050" s="13" t="s">
        <v>82</v>
      </c>
      <c r="AY1050" s="234" t="s">
        <v>216</v>
      </c>
    </row>
    <row r="1051" s="2" customFormat="1" ht="24.15" customHeight="1">
      <c r="A1051" s="41"/>
      <c r="B1051" s="42"/>
      <c r="C1051" s="205" t="s">
        <v>1455</v>
      </c>
      <c r="D1051" s="205" t="s">
        <v>218</v>
      </c>
      <c r="E1051" s="206" t="s">
        <v>1456</v>
      </c>
      <c r="F1051" s="207" t="s">
        <v>1457</v>
      </c>
      <c r="G1051" s="208" t="s">
        <v>125</v>
      </c>
      <c r="H1051" s="209">
        <v>3.8500000000000001</v>
      </c>
      <c r="I1051" s="210"/>
      <c r="J1051" s="211">
        <f>ROUND(I1051*H1051,2)</f>
        <v>0</v>
      </c>
      <c r="K1051" s="207" t="s">
        <v>221</v>
      </c>
      <c r="L1051" s="47"/>
      <c r="M1051" s="212" t="s">
        <v>19</v>
      </c>
      <c r="N1051" s="213" t="s">
        <v>45</v>
      </c>
      <c r="O1051" s="87"/>
      <c r="P1051" s="214">
        <f>O1051*H1051</f>
        <v>0</v>
      </c>
      <c r="Q1051" s="214">
        <v>0.00072000000000000005</v>
      </c>
      <c r="R1051" s="214">
        <f>Q1051*H1051</f>
        <v>0.0027720000000000002</v>
      </c>
      <c r="S1051" s="214">
        <v>0</v>
      </c>
      <c r="T1051" s="215">
        <f>S1051*H1051</f>
        <v>0</v>
      </c>
      <c r="U1051" s="41"/>
      <c r="V1051" s="41"/>
      <c r="W1051" s="41"/>
      <c r="X1051" s="41"/>
      <c r="Y1051" s="41"/>
      <c r="Z1051" s="41"/>
      <c r="AA1051" s="41"/>
      <c r="AB1051" s="41"/>
      <c r="AC1051" s="41"/>
      <c r="AD1051" s="41"/>
      <c r="AE1051" s="41"/>
      <c r="AR1051" s="216" t="s">
        <v>235</v>
      </c>
      <c r="AT1051" s="216" t="s">
        <v>218</v>
      </c>
      <c r="AU1051" s="216" t="s">
        <v>84</v>
      </c>
      <c r="AY1051" s="20" t="s">
        <v>216</v>
      </c>
      <c r="BE1051" s="217">
        <f>IF(N1051="základní",J1051,0)</f>
        <v>0</v>
      </c>
      <c r="BF1051" s="217">
        <f>IF(N1051="snížená",J1051,0)</f>
        <v>0</v>
      </c>
      <c r="BG1051" s="217">
        <f>IF(N1051="zákl. přenesená",J1051,0)</f>
        <v>0</v>
      </c>
      <c r="BH1051" s="217">
        <f>IF(N1051="sníž. přenesená",J1051,0)</f>
        <v>0</v>
      </c>
      <c r="BI1051" s="217">
        <f>IF(N1051="nulová",J1051,0)</f>
        <v>0</v>
      </c>
      <c r="BJ1051" s="20" t="s">
        <v>82</v>
      </c>
      <c r="BK1051" s="217">
        <f>ROUND(I1051*H1051,2)</f>
        <v>0</v>
      </c>
      <c r="BL1051" s="20" t="s">
        <v>235</v>
      </c>
      <c r="BM1051" s="216" t="s">
        <v>1458</v>
      </c>
    </row>
    <row r="1052" s="2" customFormat="1">
      <c r="A1052" s="41"/>
      <c r="B1052" s="42"/>
      <c r="C1052" s="43"/>
      <c r="D1052" s="218" t="s">
        <v>224</v>
      </c>
      <c r="E1052" s="43"/>
      <c r="F1052" s="219" t="s">
        <v>1459</v>
      </c>
      <c r="G1052" s="43"/>
      <c r="H1052" s="43"/>
      <c r="I1052" s="220"/>
      <c r="J1052" s="43"/>
      <c r="K1052" s="43"/>
      <c r="L1052" s="47"/>
      <c r="M1052" s="221"/>
      <c r="N1052" s="222"/>
      <c r="O1052" s="87"/>
      <c r="P1052" s="87"/>
      <c r="Q1052" s="87"/>
      <c r="R1052" s="87"/>
      <c r="S1052" s="87"/>
      <c r="T1052" s="88"/>
      <c r="U1052" s="41"/>
      <c r="V1052" s="41"/>
      <c r="W1052" s="41"/>
      <c r="X1052" s="41"/>
      <c r="Y1052" s="41"/>
      <c r="Z1052" s="41"/>
      <c r="AA1052" s="41"/>
      <c r="AB1052" s="41"/>
      <c r="AC1052" s="41"/>
      <c r="AD1052" s="41"/>
      <c r="AE1052" s="41"/>
      <c r="AT1052" s="20" t="s">
        <v>224</v>
      </c>
      <c r="AU1052" s="20" t="s">
        <v>84</v>
      </c>
    </row>
    <row r="1053" s="13" customFormat="1">
      <c r="A1053" s="13"/>
      <c r="B1053" s="223"/>
      <c r="C1053" s="224"/>
      <c r="D1053" s="225" t="s">
        <v>226</v>
      </c>
      <c r="E1053" s="226" t="s">
        <v>19</v>
      </c>
      <c r="F1053" s="227" t="s">
        <v>1460</v>
      </c>
      <c r="G1053" s="224"/>
      <c r="H1053" s="228">
        <v>3.8500000000000001</v>
      </c>
      <c r="I1053" s="229"/>
      <c r="J1053" s="224"/>
      <c r="K1053" s="224"/>
      <c r="L1053" s="230"/>
      <c r="M1053" s="231"/>
      <c r="N1053" s="232"/>
      <c r="O1053" s="232"/>
      <c r="P1053" s="232"/>
      <c r="Q1053" s="232"/>
      <c r="R1053" s="232"/>
      <c r="S1053" s="232"/>
      <c r="T1053" s="23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234" t="s">
        <v>226</v>
      </c>
      <c r="AU1053" s="234" t="s">
        <v>84</v>
      </c>
      <c r="AV1053" s="13" t="s">
        <v>84</v>
      </c>
      <c r="AW1053" s="13" t="s">
        <v>35</v>
      </c>
      <c r="AX1053" s="13" t="s">
        <v>74</v>
      </c>
      <c r="AY1053" s="234" t="s">
        <v>216</v>
      </c>
    </row>
    <row r="1054" s="14" customFormat="1">
      <c r="A1054" s="14"/>
      <c r="B1054" s="235"/>
      <c r="C1054" s="236"/>
      <c r="D1054" s="225" t="s">
        <v>226</v>
      </c>
      <c r="E1054" s="237" t="s">
        <v>19</v>
      </c>
      <c r="F1054" s="238" t="s">
        <v>1461</v>
      </c>
      <c r="G1054" s="236"/>
      <c r="H1054" s="237" t="s">
        <v>19</v>
      </c>
      <c r="I1054" s="239"/>
      <c r="J1054" s="236"/>
      <c r="K1054" s="236"/>
      <c r="L1054" s="240"/>
      <c r="M1054" s="241"/>
      <c r="N1054" s="242"/>
      <c r="O1054" s="242"/>
      <c r="P1054" s="242"/>
      <c r="Q1054" s="242"/>
      <c r="R1054" s="242"/>
      <c r="S1054" s="242"/>
      <c r="T1054" s="243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T1054" s="244" t="s">
        <v>226</v>
      </c>
      <c r="AU1054" s="244" t="s">
        <v>84</v>
      </c>
      <c r="AV1054" s="14" t="s">
        <v>82</v>
      </c>
      <c r="AW1054" s="14" t="s">
        <v>35</v>
      </c>
      <c r="AX1054" s="14" t="s">
        <v>74</v>
      </c>
      <c r="AY1054" s="244" t="s">
        <v>216</v>
      </c>
    </row>
    <row r="1055" s="15" customFormat="1">
      <c r="A1055" s="15"/>
      <c r="B1055" s="256"/>
      <c r="C1055" s="257"/>
      <c r="D1055" s="225" t="s">
        <v>226</v>
      </c>
      <c r="E1055" s="258" t="s">
        <v>19</v>
      </c>
      <c r="F1055" s="259" t="s">
        <v>330</v>
      </c>
      <c r="G1055" s="257"/>
      <c r="H1055" s="260">
        <v>3.8500000000000001</v>
      </c>
      <c r="I1055" s="261"/>
      <c r="J1055" s="257"/>
      <c r="K1055" s="257"/>
      <c r="L1055" s="262"/>
      <c r="M1055" s="263"/>
      <c r="N1055" s="264"/>
      <c r="O1055" s="264"/>
      <c r="P1055" s="264"/>
      <c r="Q1055" s="264"/>
      <c r="R1055" s="264"/>
      <c r="S1055" s="264"/>
      <c r="T1055" s="265"/>
      <c r="U1055" s="15"/>
      <c r="V1055" s="15"/>
      <c r="W1055" s="15"/>
      <c r="X1055" s="15"/>
      <c r="Y1055" s="15"/>
      <c r="Z1055" s="15"/>
      <c r="AA1055" s="15"/>
      <c r="AB1055" s="15"/>
      <c r="AC1055" s="15"/>
      <c r="AD1055" s="15"/>
      <c r="AE1055" s="15"/>
      <c r="AT1055" s="266" t="s">
        <v>226</v>
      </c>
      <c r="AU1055" s="266" t="s">
        <v>84</v>
      </c>
      <c r="AV1055" s="15" t="s">
        <v>222</v>
      </c>
      <c r="AW1055" s="15" t="s">
        <v>35</v>
      </c>
      <c r="AX1055" s="15" t="s">
        <v>82</v>
      </c>
      <c r="AY1055" s="266" t="s">
        <v>216</v>
      </c>
    </row>
    <row r="1056" s="2" customFormat="1" ht="24.15" customHeight="1">
      <c r="A1056" s="41"/>
      <c r="B1056" s="42"/>
      <c r="C1056" s="246" t="s">
        <v>1462</v>
      </c>
      <c r="D1056" s="246" t="s">
        <v>278</v>
      </c>
      <c r="E1056" s="247" t="s">
        <v>1463</v>
      </c>
      <c r="F1056" s="248" t="s">
        <v>1464</v>
      </c>
      <c r="G1056" s="249" t="s">
        <v>125</v>
      </c>
      <c r="H1056" s="250">
        <v>3.8500000000000001</v>
      </c>
      <c r="I1056" s="251"/>
      <c r="J1056" s="252">
        <f>ROUND(I1056*H1056,2)</f>
        <v>0</v>
      </c>
      <c r="K1056" s="248" t="s">
        <v>19</v>
      </c>
      <c r="L1056" s="253"/>
      <c r="M1056" s="254" t="s">
        <v>19</v>
      </c>
      <c r="N1056" s="255" t="s">
        <v>45</v>
      </c>
      <c r="O1056" s="87"/>
      <c r="P1056" s="214">
        <f>O1056*H1056</f>
        <v>0</v>
      </c>
      <c r="Q1056" s="214">
        <v>0.025000000000000001</v>
      </c>
      <c r="R1056" s="214">
        <f>Q1056*H1056</f>
        <v>0.096250000000000002</v>
      </c>
      <c r="S1056" s="214">
        <v>0</v>
      </c>
      <c r="T1056" s="215">
        <f>S1056*H1056</f>
        <v>0</v>
      </c>
      <c r="U1056" s="41"/>
      <c r="V1056" s="41"/>
      <c r="W1056" s="41"/>
      <c r="X1056" s="41"/>
      <c r="Y1056" s="41"/>
      <c r="Z1056" s="41"/>
      <c r="AA1056" s="41"/>
      <c r="AB1056" s="41"/>
      <c r="AC1056" s="41"/>
      <c r="AD1056" s="41"/>
      <c r="AE1056" s="41"/>
      <c r="AR1056" s="216" t="s">
        <v>392</v>
      </c>
      <c r="AT1056" s="216" t="s">
        <v>278</v>
      </c>
      <c r="AU1056" s="216" t="s">
        <v>84</v>
      </c>
      <c r="AY1056" s="20" t="s">
        <v>216</v>
      </c>
      <c r="BE1056" s="217">
        <f>IF(N1056="základní",J1056,0)</f>
        <v>0</v>
      </c>
      <c r="BF1056" s="217">
        <f>IF(N1056="snížená",J1056,0)</f>
        <v>0</v>
      </c>
      <c r="BG1056" s="217">
        <f>IF(N1056="zákl. přenesená",J1056,0)</f>
        <v>0</v>
      </c>
      <c r="BH1056" s="217">
        <f>IF(N1056="sníž. přenesená",J1056,0)</f>
        <v>0</v>
      </c>
      <c r="BI1056" s="217">
        <f>IF(N1056="nulová",J1056,0)</f>
        <v>0</v>
      </c>
      <c r="BJ1056" s="20" t="s">
        <v>82</v>
      </c>
      <c r="BK1056" s="217">
        <f>ROUND(I1056*H1056,2)</f>
        <v>0</v>
      </c>
      <c r="BL1056" s="20" t="s">
        <v>235</v>
      </c>
      <c r="BM1056" s="216" t="s">
        <v>1465</v>
      </c>
    </row>
    <row r="1057" s="2" customFormat="1">
      <c r="A1057" s="41"/>
      <c r="B1057" s="42"/>
      <c r="C1057" s="43"/>
      <c r="D1057" s="225" t="s">
        <v>262</v>
      </c>
      <c r="E1057" s="43"/>
      <c r="F1057" s="245" t="s">
        <v>263</v>
      </c>
      <c r="G1057" s="43"/>
      <c r="H1057" s="43"/>
      <c r="I1057" s="220"/>
      <c r="J1057" s="43"/>
      <c r="K1057" s="43"/>
      <c r="L1057" s="47"/>
      <c r="M1057" s="221"/>
      <c r="N1057" s="222"/>
      <c r="O1057" s="87"/>
      <c r="P1057" s="87"/>
      <c r="Q1057" s="87"/>
      <c r="R1057" s="87"/>
      <c r="S1057" s="87"/>
      <c r="T1057" s="88"/>
      <c r="U1057" s="41"/>
      <c r="V1057" s="41"/>
      <c r="W1057" s="41"/>
      <c r="X1057" s="41"/>
      <c r="Y1057" s="41"/>
      <c r="Z1057" s="41"/>
      <c r="AA1057" s="41"/>
      <c r="AB1057" s="41"/>
      <c r="AC1057" s="41"/>
      <c r="AD1057" s="41"/>
      <c r="AE1057" s="41"/>
      <c r="AT1057" s="20" t="s">
        <v>262</v>
      </c>
      <c r="AU1057" s="20" t="s">
        <v>84</v>
      </c>
    </row>
    <row r="1058" s="2" customFormat="1" ht="24.15" customHeight="1">
      <c r="A1058" s="41"/>
      <c r="B1058" s="42"/>
      <c r="C1058" s="205" t="s">
        <v>1466</v>
      </c>
      <c r="D1058" s="205" t="s">
        <v>218</v>
      </c>
      <c r="E1058" s="206" t="s">
        <v>1467</v>
      </c>
      <c r="F1058" s="207" t="s">
        <v>1468</v>
      </c>
      <c r="G1058" s="208" t="s">
        <v>125</v>
      </c>
      <c r="H1058" s="209">
        <v>2.6800000000000002</v>
      </c>
      <c r="I1058" s="210"/>
      <c r="J1058" s="211">
        <f>ROUND(I1058*H1058,2)</f>
        <v>0</v>
      </c>
      <c r="K1058" s="207" t="s">
        <v>221</v>
      </c>
      <c r="L1058" s="47"/>
      <c r="M1058" s="212" t="s">
        <v>19</v>
      </c>
      <c r="N1058" s="213" t="s">
        <v>45</v>
      </c>
      <c r="O1058" s="87"/>
      <c r="P1058" s="214">
        <f>O1058*H1058</f>
        <v>0</v>
      </c>
      <c r="Q1058" s="214">
        <v>0.00072000000000000005</v>
      </c>
      <c r="R1058" s="214">
        <f>Q1058*H1058</f>
        <v>0.0019296000000000003</v>
      </c>
      <c r="S1058" s="214">
        <v>0</v>
      </c>
      <c r="T1058" s="215">
        <f>S1058*H1058</f>
        <v>0</v>
      </c>
      <c r="U1058" s="41"/>
      <c r="V1058" s="41"/>
      <c r="W1058" s="41"/>
      <c r="X1058" s="41"/>
      <c r="Y1058" s="41"/>
      <c r="Z1058" s="41"/>
      <c r="AA1058" s="41"/>
      <c r="AB1058" s="41"/>
      <c r="AC1058" s="41"/>
      <c r="AD1058" s="41"/>
      <c r="AE1058" s="41"/>
      <c r="AR1058" s="216" t="s">
        <v>235</v>
      </c>
      <c r="AT1058" s="216" t="s">
        <v>218</v>
      </c>
      <c r="AU1058" s="216" t="s">
        <v>84</v>
      </c>
      <c r="AY1058" s="20" t="s">
        <v>216</v>
      </c>
      <c r="BE1058" s="217">
        <f>IF(N1058="základní",J1058,0)</f>
        <v>0</v>
      </c>
      <c r="BF1058" s="217">
        <f>IF(N1058="snížená",J1058,0)</f>
        <v>0</v>
      </c>
      <c r="BG1058" s="217">
        <f>IF(N1058="zákl. přenesená",J1058,0)</f>
        <v>0</v>
      </c>
      <c r="BH1058" s="217">
        <f>IF(N1058="sníž. přenesená",J1058,0)</f>
        <v>0</v>
      </c>
      <c r="BI1058" s="217">
        <f>IF(N1058="nulová",J1058,0)</f>
        <v>0</v>
      </c>
      <c r="BJ1058" s="20" t="s">
        <v>82</v>
      </c>
      <c r="BK1058" s="217">
        <f>ROUND(I1058*H1058,2)</f>
        <v>0</v>
      </c>
      <c r="BL1058" s="20" t="s">
        <v>235</v>
      </c>
      <c r="BM1058" s="216" t="s">
        <v>1469</v>
      </c>
    </row>
    <row r="1059" s="2" customFormat="1">
      <c r="A1059" s="41"/>
      <c r="B1059" s="42"/>
      <c r="C1059" s="43"/>
      <c r="D1059" s="218" t="s">
        <v>224</v>
      </c>
      <c r="E1059" s="43"/>
      <c r="F1059" s="219" t="s">
        <v>1470</v>
      </c>
      <c r="G1059" s="43"/>
      <c r="H1059" s="43"/>
      <c r="I1059" s="220"/>
      <c r="J1059" s="43"/>
      <c r="K1059" s="43"/>
      <c r="L1059" s="47"/>
      <c r="M1059" s="221"/>
      <c r="N1059" s="222"/>
      <c r="O1059" s="87"/>
      <c r="P1059" s="87"/>
      <c r="Q1059" s="87"/>
      <c r="R1059" s="87"/>
      <c r="S1059" s="87"/>
      <c r="T1059" s="88"/>
      <c r="U1059" s="41"/>
      <c r="V1059" s="41"/>
      <c r="W1059" s="41"/>
      <c r="X1059" s="41"/>
      <c r="Y1059" s="41"/>
      <c r="Z1059" s="41"/>
      <c r="AA1059" s="41"/>
      <c r="AB1059" s="41"/>
      <c r="AC1059" s="41"/>
      <c r="AD1059" s="41"/>
      <c r="AE1059" s="41"/>
      <c r="AT1059" s="20" t="s">
        <v>224</v>
      </c>
      <c r="AU1059" s="20" t="s">
        <v>84</v>
      </c>
    </row>
    <row r="1060" s="13" customFormat="1">
      <c r="A1060" s="13"/>
      <c r="B1060" s="223"/>
      <c r="C1060" s="224"/>
      <c r="D1060" s="225" t="s">
        <v>226</v>
      </c>
      <c r="E1060" s="226" t="s">
        <v>19</v>
      </c>
      <c r="F1060" s="227" t="s">
        <v>1471</v>
      </c>
      <c r="G1060" s="224"/>
      <c r="H1060" s="228">
        <v>0.85999999999999999</v>
      </c>
      <c r="I1060" s="229"/>
      <c r="J1060" s="224"/>
      <c r="K1060" s="224"/>
      <c r="L1060" s="230"/>
      <c r="M1060" s="231"/>
      <c r="N1060" s="232"/>
      <c r="O1060" s="232"/>
      <c r="P1060" s="232"/>
      <c r="Q1060" s="232"/>
      <c r="R1060" s="232"/>
      <c r="S1060" s="232"/>
      <c r="T1060" s="23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34" t="s">
        <v>226</v>
      </c>
      <c r="AU1060" s="234" t="s">
        <v>84</v>
      </c>
      <c r="AV1060" s="13" t="s">
        <v>84</v>
      </c>
      <c r="AW1060" s="13" t="s">
        <v>35</v>
      </c>
      <c r="AX1060" s="13" t="s">
        <v>74</v>
      </c>
      <c r="AY1060" s="234" t="s">
        <v>216</v>
      </c>
    </row>
    <row r="1061" s="13" customFormat="1">
      <c r="A1061" s="13"/>
      <c r="B1061" s="223"/>
      <c r="C1061" s="224"/>
      <c r="D1061" s="225" t="s">
        <v>226</v>
      </c>
      <c r="E1061" s="226" t="s">
        <v>19</v>
      </c>
      <c r="F1061" s="227" t="s">
        <v>1472</v>
      </c>
      <c r="G1061" s="224"/>
      <c r="H1061" s="228">
        <v>1.8200000000000001</v>
      </c>
      <c r="I1061" s="229"/>
      <c r="J1061" s="224"/>
      <c r="K1061" s="224"/>
      <c r="L1061" s="230"/>
      <c r="M1061" s="231"/>
      <c r="N1061" s="232"/>
      <c r="O1061" s="232"/>
      <c r="P1061" s="232"/>
      <c r="Q1061" s="232"/>
      <c r="R1061" s="232"/>
      <c r="S1061" s="232"/>
      <c r="T1061" s="233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34" t="s">
        <v>226</v>
      </c>
      <c r="AU1061" s="234" t="s">
        <v>84</v>
      </c>
      <c r="AV1061" s="13" t="s">
        <v>84</v>
      </c>
      <c r="AW1061" s="13" t="s">
        <v>35</v>
      </c>
      <c r="AX1061" s="13" t="s">
        <v>74</v>
      </c>
      <c r="AY1061" s="234" t="s">
        <v>216</v>
      </c>
    </row>
    <row r="1062" s="15" customFormat="1">
      <c r="A1062" s="15"/>
      <c r="B1062" s="256"/>
      <c r="C1062" s="257"/>
      <c r="D1062" s="225" t="s">
        <v>226</v>
      </c>
      <c r="E1062" s="258" t="s">
        <v>19</v>
      </c>
      <c r="F1062" s="259" t="s">
        <v>330</v>
      </c>
      <c r="G1062" s="257"/>
      <c r="H1062" s="260">
        <v>2.6800000000000002</v>
      </c>
      <c r="I1062" s="261"/>
      <c r="J1062" s="257"/>
      <c r="K1062" s="257"/>
      <c r="L1062" s="262"/>
      <c r="M1062" s="263"/>
      <c r="N1062" s="264"/>
      <c r="O1062" s="264"/>
      <c r="P1062" s="264"/>
      <c r="Q1062" s="264"/>
      <c r="R1062" s="264"/>
      <c r="S1062" s="264"/>
      <c r="T1062" s="265"/>
      <c r="U1062" s="15"/>
      <c r="V1062" s="15"/>
      <c r="W1062" s="15"/>
      <c r="X1062" s="15"/>
      <c r="Y1062" s="15"/>
      <c r="Z1062" s="15"/>
      <c r="AA1062" s="15"/>
      <c r="AB1062" s="15"/>
      <c r="AC1062" s="15"/>
      <c r="AD1062" s="15"/>
      <c r="AE1062" s="15"/>
      <c r="AT1062" s="266" t="s">
        <v>226</v>
      </c>
      <c r="AU1062" s="266" t="s">
        <v>84</v>
      </c>
      <c r="AV1062" s="15" t="s">
        <v>222</v>
      </c>
      <c r="AW1062" s="15" t="s">
        <v>35</v>
      </c>
      <c r="AX1062" s="15" t="s">
        <v>82</v>
      </c>
      <c r="AY1062" s="266" t="s">
        <v>216</v>
      </c>
    </row>
    <row r="1063" s="2" customFormat="1" ht="24.15" customHeight="1">
      <c r="A1063" s="41"/>
      <c r="B1063" s="42"/>
      <c r="C1063" s="246" t="s">
        <v>1473</v>
      </c>
      <c r="D1063" s="246" t="s">
        <v>278</v>
      </c>
      <c r="E1063" s="247" t="s">
        <v>1474</v>
      </c>
      <c r="F1063" s="248" t="s">
        <v>1475</v>
      </c>
      <c r="G1063" s="249" t="s">
        <v>125</v>
      </c>
      <c r="H1063" s="250">
        <v>2.6800000000000002</v>
      </c>
      <c r="I1063" s="251"/>
      <c r="J1063" s="252">
        <f>ROUND(I1063*H1063,2)</f>
        <v>0</v>
      </c>
      <c r="K1063" s="248" t="s">
        <v>19</v>
      </c>
      <c r="L1063" s="253"/>
      <c r="M1063" s="254" t="s">
        <v>19</v>
      </c>
      <c r="N1063" s="255" t="s">
        <v>45</v>
      </c>
      <c r="O1063" s="87"/>
      <c r="P1063" s="214">
        <f>O1063*H1063</f>
        <v>0</v>
      </c>
      <c r="Q1063" s="214">
        <v>0.02</v>
      </c>
      <c r="R1063" s="214">
        <f>Q1063*H1063</f>
        <v>0.053600000000000002</v>
      </c>
      <c r="S1063" s="214">
        <v>0</v>
      </c>
      <c r="T1063" s="215">
        <f>S1063*H1063</f>
        <v>0</v>
      </c>
      <c r="U1063" s="41"/>
      <c r="V1063" s="41"/>
      <c r="W1063" s="41"/>
      <c r="X1063" s="41"/>
      <c r="Y1063" s="41"/>
      <c r="Z1063" s="41"/>
      <c r="AA1063" s="41"/>
      <c r="AB1063" s="41"/>
      <c r="AC1063" s="41"/>
      <c r="AD1063" s="41"/>
      <c r="AE1063" s="41"/>
      <c r="AR1063" s="216" t="s">
        <v>392</v>
      </c>
      <c r="AT1063" s="216" t="s">
        <v>278</v>
      </c>
      <c r="AU1063" s="216" t="s">
        <v>84</v>
      </c>
      <c r="AY1063" s="20" t="s">
        <v>216</v>
      </c>
      <c r="BE1063" s="217">
        <f>IF(N1063="základní",J1063,0)</f>
        <v>0</v>
      </c>
      <c r="BF1063" s="217">
        <f>IF(N1063="snížená",J1063,0)</f>
        <v>0</v>
      </c>
      <c r="BG1063" s="217">
        <f>IF(N1063="zákl. přenesená",J1063,0)</f>
        <v>0</v>
      </c>
      <c r="BH1063" s="217">
        <f>IF(N1063="sníž. přenesená",J1063,0)</f>
        <v>0</v>
      </c>
      <c r="BI1063" s="217">
        <f>IF(N1063="nulová",J1063,0)</f>
        <v>0</v>
      </c>
      <c r="BJ1063" s="20" t="s">
        <v>82</v>
      </c>
      <c r="BK1063" s="217">
        <f>ROUND(I1063*H1063,2)</f>
        <v>0</v>
      </c>
      <c r="BL1063" s="20" t="s">
        <v>235</v>
      </c>
      <c r="BM1063" s="216" t="s">
        <v>1476</v>
      </c>
    </row>
    <row r="1064" s="2" customFormat="1">
      <c r="A1064" s="41"/>
      <c r="B1064" s="42"/>
      <c r="C1064" s="43"/>
      <c r="D1064" s="225" t="s">
        <v>262</v>
      </c>
      <c r="E1064" s="43"/>
      <c r="F1064" s="245" t="s">
        <v>263</v>
      </c>
      <c r="G1064" s="43"/>
      <c r="H1064" s="43"/>
      <c r="I1064" s="220"/>
      <c r="J1064" s="43"/>
      <c r="K1064" s="43"/>
      <c r="L1064" s="47"/>
      <c r="M1064" s="221"/>
      <c r="N1064" s="222"/>
      <c r="O1064" s="87"/>
      <c r="P1064" s="87"/>
      <c r="Q1064" s="87"/>
      <c r="R1064" s="87"/>
      <c r="S1064" s="87"/>
      <c r="T1064" s="88"/>
      <c r="U1064" s="41"/>
      <c r="V1064" s="41"/>
      <c r="W1064" s="41"/>
      <c r="X1064" s="41"/>
      <c r="Y1064" s="41"/>
      <c r="Z1064" s="41"/>
      <c r="AA1064" s="41"/>
      <c r="AB1064" s="41"/>
      <c r="AC1064" s="41"/>
      <c r="AD1064" s="41"/>
      <c r="AE1064" s="41"/>
      <c r="AT1064" s="20" t="s">
        <v>262</v>
      </c>
      <c r="AU1064" s="20" t="s">
        <v>84</v>
      </c>
    </row>
    <row r="1065" s="2" customFormat="1" ht="24.15" customHeight="1">
      <c r="A1065" s="41"/>
      <c r="B1065" s="42"/>
      <c r="C1065" s="205" t="s">
        <v>1477</v>
      </c>
      <c r="D1065" s="205" t="s">
        <v>218</v>
      </c>
      <c r="E1065" s="206" t="s">
        <v>1478</v>
      </c>
      <c r="F1065" s="207" t="s">
        <v>1479</v>
      </c>
      <c r="G1065" s="208" t="s">
        <v>87</v>
      </c>
      <c r="H1065" s="209">
        <v>25.577000000000002</v>
      </c>
      <c r="I1065" s="210"/>
      <c r="J1065" s="211">
        <f>ROUND(I1065*H1065,2)</f>
        <v>0</v>
      </c>
      <c r="K1065" s="207" t="s">
        <v>221</v>
      </c>
      <c r="L1065" s="47"/>
      <c r="M1065" s="212" t="s">
        <v>19</v>
      </c>
      <c r="N1065" s="213" t="s">
        <v>45</v>
      </c>
      <c r="O1065" s="87"/>
      <c r="P1065" s="214">
        <f>O1065*H1065</f>
        <v>0</v>
      </c>
      <c r="Q1065" s="214">
        <v>2.0000000000000002E-05</v>
      </c>
      <c r="R1065" s="214">
        <f>Q1065*H1065</f>
        <v>0.00051154000000000011</v>
      </c>
      <c r="S1065" s="214">
        <v>0</v>
      </c>
      <c r="T1065" s="215">
        <f>S1065*H1065</f>
        <v>0</v>
      </c>
      <c r="U1065" s="41"/>
      <c r="V1065" s="41"/>
      <c r="W1065" s="41"/>
      <c r="X1065" s="41"/>
      <c r="Y1065" s="41"/>
      <c r="Z1065" s="41"/>
      <c r="AA1065" s="41"/>
      <c r="AB1065" s="41"/>
      <c r="AC1065" s="41"/>
      <c r="AD1065" s="41"/>
      <c r="AE1065" s="41"/>
      <c r="AR1065" s="216" t="s">
        <v>235</v>
      </c>
      <c r="AT1065" s="216" t="s">
        <v>218</v>
      </c>
      <c r="AU1065" s="216" t="s">
        <v>84</v>
      </c>
      <c r="AY1065" s="20" t="s">
        <v>216</v>
      </c>
      <c r="BE1065" s="217">
        <f>IF(N1065="základní",J1065,0)</f>
        <v>0</v>
      </c>
      <c r="BF1065" s="217">
        <f>IF(N1065="snížená",J1065,0)</f>
        <v>0</v>
      </c>
      <c r="BG1065" s="217">
        <f>IF(N1065="zákl. přenesená",J1065,0)</f>
        <v>0</v>
      </c>
      <c r="BH1065" s="217">
        <f>IF(N1065="sníž. přenesená",J1065,0)</f>
        <v>0</v>
      </c>
      <c r="BI1065" s="217">
        <f>IF(N1065="nulová",J1065,0)</f>
        <v>0</v>
      </c>
      <c r="BJ1065" s="20" t="s">
        <v>82</v>
      </c>
      <c r="BK1065" s="217">
        <f>ROUND(I1065*H1065,2)</f>
        <v>0</v>
      </c>
      <c r="BL1065" s="20" t="s">
        <v>235</v>
      </c>
      <c r="BM1065" s="216" t="s">
        <v>1480</v>
      </c>
    </row>
    <row r="1066" s="2" customFormat="1">
      <c r="A1066" s="41"/>
      <c r="B1066" s="42"/>
      <c r="C1066" s="43"/>
      <c r="D1066" s="218" t="s">
        <v>224</v>
      </c>
      <c r="E1066" s="43"/>
      <c r="F1066" s="219" t="s">
        <v>1481</v>
      </c>
      <c r="G1066" s="43"/>
      <c r="H1066" s="43"/>
      <c r="I1066" s="220"/>
      <c r="J1066" s="43"/>
      <c r="K1066" s="43"/>
      <c r="L1066" s="47"/>
      <c r="M1066" s="221"/>
      <c r="N1066" s="222"/>
      <c r="O1066" s="87"/>
      <c r="P1066" s="87"/>
      <c r="Q1066" s="87"/>
      <c r="R1066" s="87"/>
      <c r="S1066" s="87"/>
      <c r="T1066" s="88"/>
      <c r="U1066" s="41"/>
      <c r="V1066" s="41"/>
      <c r="W1066" s="41"/>
      <c r="X1066" s="41"/>
      <c r="Y1066" s="41"/>
      <c r="Z1066" s="41"/>
      <c r="AA1066" s="41"/>
      <c r="AB1066" s="41"/>
      <c r="AC1066" s="41"/>
      <c r="AD1066" s="41"/>
      <c r="AE1066" s="41"/>
      <c r="AT1066" s="20" t="s">
        <v>224</v>
      </c>
      <c r="AU1066" s="20" t="s">
        <v>84</v>
      </c>
    </row>
    <row r="1067" s="14" customFormat="1">
      <c r="A1067" s="14"/>
      <c r="B1067" s="235"/>
      <c r="C1067" s="236"/>
      <c r="D1067" s="225" t="s">
        <v>226</v>
      </c>
      <c r="E1067" s="237" t="s">
        <v>19</v>
      </c>
      <c r="F1067" s="238" t="s">
        <v>1482</v>
      </c>
      <c r="G1067" s="236"/>
      <c r="H1067" s="237" t="s">
        <v>19</v>
      </c>
      <c r="I1067" s="239"/>
      <c r="J1067" s="236"/>
      <c r="K1067" s="236"/>
      <c r="L1067" s="240"/>
      <c r="M1067" s="241"/>
      <c r="N1067" s="242"/>
      <c r="O1067" s="242"/>
      <c r="P1067" s="242"/>
      <c r="Q1067" s="242"/>
      <c r="R1067" s="242"/>
      <c r="S1067" s="242"/>
      <c r="T1067" s="243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T1067" s="244" t="s">
        <v>226</v>
      </c>
      <c r="AU1067" s="244" t="s">
        <v>84</v>
      </c>
      <c r="AV1067" s="14" t="s">
        <v>82</v>
      </c>
      <c r="AW1067" s="14" t="s">
        <v>35</v>
      </c>
      <c r="AX1067" s="14" t="s">
        <v>74</v>
      </c>
      <c r="AY1067" s="244" t="s">
        <v>216</v>
      </c>
    </row>
    <row r="1068" s="13" customFormat="1">
      <c r="A1068" s="13"/>
      <c r="B1068" s="223"/>
      <c r="C1068" s="224"/>
      <c r="D1068" s="225" t="s">
        <v>226</v>
      </c>
      <c r="E1068" s="226" t="s">
        <v>19</v>
      </c>
      <c r="F1068" s="227" t="s">
        <v>1483</v>
      </c>
      <c r="G1068" s="224"/>
      <c r="H1068" s="228">
        <v>25.577000000000002</v>
      </c>
      <c r="I1068" s="229"/>
      <c r="J1068" s="224"/>
      <c r="K1068" s="224"/>
      <c r="L1068" s="230"/>
      <c r="M1068" s="231"/>
      <c r="N1068" s="232"/>
      <c r="O1068" s="232"/>
      <c r="P1068" s="232"/>
      <c r="Q1068" s="232"/>
      <c r="R1068" s="232"/>
      <c r="S1068" s="232"/>
      <c r="T1068" s="23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34" t="s">
        <v>226</v>
      </c>
      <c r="AU1068" s="234" t="s">
        <v>84</v>
      </c>
      <c r="AV1068" s="13" t="s">
        <v>84</v>
      </c>
      <c r="AW1068" s="13" t="s">
        <v>35</v>
      </c>
      <c r="AX1068" s="13" t="s">
        <v>82</v>
      </c>
      <c r="AY1068" s="234" t="s">
        <v>216</v>
      </c>
    </row>
    <row r="1069" s="2" customFormat="1" ht="24.15" customHeight="1">
      <c r="A1069" s="41"/>
      <c r="B1069" s="42"/>
      <c r="C1069" s="246" t="s">
        <v>1484</v>
      </c>
      <c r="D1069" s="246" t="s">
        <v>278</v>
      </c>
      <c r="E1069" s="247" t="s">
        <v>1485</v>
      </c>
      <c r="F1069" s="248" t="s">
        <v>1486</v>
      </c>
      <c r="G1069" s="249" t="s">
        <v>281</v>
      </c>
      <c r="H1069" s="250">
        <v>39</v>
      </c>
      <c r="I1069" s="251"/>
      <c r="J1069" s="252">
        <f>ROUND(I1069*H1069,2)</f>
        <v>0</v>
      </c>
      <c r="K1069" s="248" t="s">
        <v>221</v>
      </c>
      <c r="L1069" s="253"/>
      <c r="M1069" s="254" t="s">
        <v>19</v>
      </c>
      <c r="N1069" s="255" t="s">
        <v>45</v>
      </c>
      <c r="O1069" s="87"/>
      <c r="P1069" s="214">
        <f>O1069*H1069</f>
        <v>0</v>
      </c>
      <c r="Q1069" s="214">
        <v>0.023</v>
      </c>
      <c r="R1069" s="214">
        <f>Q1069*H1069</f>
        <v>0.89700000000000002</v>
      </c>
      <c r="S1069" s="214">
        <v>0</v>
      </c>
      <c r="T1069" s="215">
        <f>S1069*H1069</f>
        <v>0</v>
      </c>
      <c r="U1069" s="41"/>
      <c r="V1069" s="41"/>
      <c r="W1069" s="41"/>
      <c r="X1069" s="41"/>
      <c r="Y1069" s="41"/>
      <c r="Z1069" s="41"/>
      <c r="AA1069" s="41"/>
      <c r="AB1069" s="41"/>
      <c r="AC1069" s="41"/>
      <c r="AD1069" s="41"/>
      <c r="AE1069" s="41"/>
      <c r="AR1069" s="216" t="s">
        <v>392</v>
      </c>
      <c r="AT1069" s="216" t="s">
        <v>278</v>
      </c>
      <c r="AU1069" s="216" t="s">
        <v>84</v>
      </c>
      <c r="AY1069" s="20" t="s">
        <v>216</v>
      </c>
      <c r="BE1069" s="217">
        <f>IF(N1069="základní",J1069,0)</f>
        <v>0</v>
      </c>
      <c r="BF1069" s="217">
        <f>IF(N1069="snížená",J1069,0)</f>
        <v>0</v>
      </c>
      <c r="BG1069" s="217">
        <f>IF(N1069="zákl. přenesená",J1069,0)</f>
        <v>0</v>
      </c>
      <c r="BH1069" s="217">
        <f>IF(N1069="sníž. přenesená",J1069,0)</f>
        <v>0</v>
      </c>
      <c r="BI1069" s="217">
        <f>IF(N1069="nulová",J1069,0)</f>
        <v>0</v>
      </c>
      <c r="BJ1069" s="20" t="s">
        <v>82</v>
      </c>
      <c r="BK1069" s="217">
        <f>ROUND(I1069*H1069,2)</f>
        <v>0</v>
      </c>
      <c r="BL1069" s="20" t="s">
        <v>235</v>
      </c>
      <c r="BM1069" s="216" t="s">
        <v>1487</v>
      </c>
    </row>
    <row r="1070" s="13" customFormat="1">
      <c r="A1070" s="13"/>
      <c r="B1070" s="223"/>
      <c r="C1070" s="224"/>
      <c r="D1070" s="225" t="s">
        <v>226</v>
      </c>
      <c r="E1070" s="224"/>
      <c r="F1070" s="227" t="s">
        <v>1488</v>
      </c>
      <c r="G1070" s="224"/>
      <c r="H1070" s="228">
        <v>39</v>
      </c>
      <c r="I1070" s="229"/>
      <c r="J1070" s="224"/>
      <c r="K1070" s="224"/>
      <c r="L1070" s="230"/>
      <c r="M1070" s="231"/>
      <c r="N1070" s="232"/>
      <c r="O1070" s="232"/>
      <c r="P1070" s="232"/>
      <c r="Q1070" s="232"/>
      <c r="R1070" s="232"/>
      <c r="S1070" s="232"/>
      <c r="T1070" s="233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T1070" s="234" t="s">
        <v>226</v>
      </c>
      <c r="AU1070" s="234" t="s">
        <v>84</v>
      </c>
      <c r="AV1070" s="13" t="s">
        <v>84</v>
      </c>
      <c r="AW1070" s="13" t="s">
        <v>4</v>
      </c>
      <c r="AX1070" s="13" t="s">
        <v>82</v>
      </c>
      <c r="AY1070" s="234" t="s">
        <v>216</v>
      </c>
    </row>
    <row r="1071" s="2" customFormat="1" ht="37.8" customHeight="1">
      <c r="A1071" s="41"/>
      <c r="B1071" s="42"/>
      <c r="C1071" s="205" t="s">
        <v>1489</v>
      </c>
      <c r="D1071" s="205" t="s">
        <v>218</v>
      </c>
      <c r="E1071" s="206" t="s">
        <v>1490</v>
      </c>
      <c r="F1071" s="207" t="s">
        <v>1491</v>
      </c>
      <c r="G1071" s="208" t="s">
        <v>125</v>
      </c>
      <c r="H1071" s="209">
        <v>21.254999999999999</v>
      </c>
      <c r="I1071" s="210"/>
      <c r="J1071" s="211">
        <f>ROUND(I1071*H1071,2)</f>
        <v>0</v>
      </c>
      <c r="K1071" s="207" t="s">
        <v>221</v>
      </c>
      <c r="L1071" s="47"/>
      <c r="M1071" s="212" t="s">
        <v>19</v>
      </c>
      <c r="N1071" s="213" t="s">
        <v>45</v>
      </c>
      <c r="O1071" s="87"/>
      <c r="P1071" s="214">
        <f>O1071*H1071</f>
        <v>0</v>
      </c>
      <c r="Q1071" s="214">
        <v>0</v>
      </c>
      <c r="R1071" s="214">
        <f>Q1071*H1071</f>
        <v>0</v>
      </c>
      <c r="S1071" s="214">
        <v>0</v>
      </c>
      <c r="T1071" s="215">
        <f>S1071*H1071</f>
        <v>0</v>
      </c>
      <c r="U1071" s="41"/>
      <c r="V1071" s="41"/>
      <c r="W1071" s="41"/>
      <c r="X1071" s="41"/>
      <c r="Y1071" s="41"/>
      <c r="Z1071" s="41"/>
      <c r="AA1071" s="41"/>
      <c r="AB1071" s="41"/>
      <c r="AC1071" s="41"/>
      <c r="AD1071" s="41"/>
      <c r="AE1071" s="41"/>
      <c r="AR1071" s="216" t="s">
        <v>235</v>
      </c>
      <c r="AT1071" s="216" t="s">
        <v>218</v>
      </c>
      <c r="AU1071" s="216" t="s">
        <v>84</v>
      </c>
      <c r="AY1071" s="20" t="s">
        <v>216</v>
      </c>
      <c r="BE1071" s="217">
        <f>IF(N1071="základní",J1071,0)</f>
        <v>0</v>
      </c>
      <c r="BF1071" s="217">
        <f>IF(N1071="snížená",J1071,0)</f>
        <v>0</v>
      </c>
      <c r="BG1071" s="217">
        <f>IF(N1071="zákl. přenesená",J1071,0)</f>
        <v>0</v>
      </c>
      <c r="BH1071" s="217">
        <f>IF(N1071="sníž. přenesená",J1071,0)</f>
        <v>0</v>
      </c>
      <c r="BI1071" s="217">
        <f>IF(N1071="nulová",J1071,0)</f>
        <v>0</v>
      </c>
      <c r="BJ1071" s="20" t="s">
        <v>82</v>
      </c>
      <c r="BK1071" s="217">
        <f>ROUND(I1071*H1071,2)</f>
        <v>0</v>
      </c>
      <c r="BL1071" s="20" t="s">
        <v>235</v>
      </c>
      <c r="BM1071" s="216" t="s">
        <v>1492</v>
      </c>
    </row>
    <row r="1072" s="2" customFormat="1">
      <c r="A1072" s="41"/>
      <c r="B1072" s="42"/>
      <c r="C1072" s="43"/>
      <c r="D1072" s="218" t="s">
        <v>224</v>
      </c>
      <c r="E1072" s="43"/>
      <c r="F1072" s="219" t="s">
        <v>1493</v>
      </c>
      <c r="G1072" s="43"/>
      <c r="H1072" s="43"/>
      <c r="I1072" s="220"/>
      <c r="J1072" s="43"/>
      <c r="K1072" s="43"/>
      <c r="L1072" s="47"/>
      <c r="M1072" s="221"/>
      <c r="N1072" s="222"/>
      <c r="O1072" s="87"/>
      <c r="P1072" s="87"/>
      <c r="Q1072" s="87"/>
      <c r="R1072" s="87"/>
      <c r="S1072" s="87"/>
      <c r="T1072" s="88"/>
      <c r="U1072" s="41"/>
      <c r="V1072" s="41"/>
      <c r="W1072" s="41"/>
      <c r="X1072" s="41"/>
      <c r="Y1072" s="41"/>
      <c r="Z1072" s="41"/>
      <c r="AA1072" s="41"/>
      <c r="AB1072" s="41"/>
      <c r="AC1072" s="41"/>
      <c r="AD1072" s="41"/>
      <c r="AE1072" s="41"/>
      <c r="AT1072" s="20" t="s">
        <v>224</v>
      </c>
      <c r="AU1072" s="20" t="s">
        <v>84</v>
      </c>
    </row>
    <row r="1073" s="13" customFormat="1">
      <c r="A1073" s="13"/>
      <c r="B1073" s="223"/>
      <c r="C1073" s="224"/>
      <c r="D1073" s="225" t="s">
        <v>226</v>
      </c>
      <c r="E1073" s="226" t="s">
        <v>19</v>
      </c>
      <c r="F1073" s="227" t="s">
        <v>1494</v>
      </c>
      <c r="G1073" s="224"/>
      <c r="H1073" s="228">
        <v>21.254999999999999</v>
      </c>
      <c r="I1073" s="229"/>
      <c r="J1073" s="224"/>
      <c r="K1073" s="224"/>
      <c r="L1073" s="230"/>
      <c r="M1073" s="231"/>
      <c r="N1073" s="232"/>
      <c r="O1073" s="232"/>
      <c r="P1073" s="232"/>
      <c r="Q1073" s="232"/>
      <c r="R1073" s="232"/>
      <c r="S1073" s="232"/>
      <c r="T1073" s="23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34" t="s">
        <v>226</v>
      </c>
      <c r="AU1073" s="234" t="s">
        <v>84</v>
      </c>
      <c r="AV1073" s="13" t="s">
        <v>84</v>
      </c>
      <c r="AW1073" s="13" t="s">
        <v>35</v>
      </c>
      <c r="AX1073" s="13" t="s">
        <v>82</v>
      </c>
      <c r="AY1073" s="234" t="s">
        <v>216</v>
      </c>
    </row>
    <row r="1074" s="2" customFormat="1" ht="37.8" customHeight="1">
      <c r="A1074" s="41"/>
      <c r="B1074" s="42"/>
      <c r="C1074" s="205" t="s">
        <v>1495</v>
      </c>
      <c r="D1074" s="205" t="s">
        <v>218</v>
      </c>
      <c r="E1074" s="206" t="s">
        <v>1496</v>
      </c>
      <c r="F1074" s="207" t="s">
        <v>1497</v>
      </c>
      <c r="G1074" s="208" t="s">
        <v>87</v>
      </c>
      <c r="H1074" s="209">
        <v>94.876999999999995</v>
      </c>
      <c r="I1074" s="210"/>
      <c r="J1074" s="211">
        <f>ROUND(I1074*H1074,2)</f>
        <v>0</v>
      </c>
      <c r="K1074" s="207" t="s">
        <v>221</v>
      </c>
      <c r="L1074" s="47"/>
      <c r="M1074" s="212" t="s">
        <v>19</v>
      </c>
      <c r="N1074" s="213" t="s">
        <v>45</v>
      </c>
      <c r="O1074" s="87"/>
      <c r="P1074" s="214">
        <f>O1074*H1074</f>
        <v>0</v>
      </c>
      <c r="Q1074" s="214">
        <v>0.00020000000000000001</v>
      </c>
      <c r="R1074" s="214">
        <f>Q1074*H1074</f>
        <v>0.0189754</v>
      </c>
      <c r="S1074" s="214">
        <v>0</v>
      </c>
      <c r="T1074" s="215">
        <f>S1074*H1074</f>
        <v>0</v>
      </c>
      <c r="U1074" s="41"/>
      <c r="V1074" s="41"/>
      <c r="W1074" s="41"/>
      <c r="X1074" s="41"/>
      <c r="Y1074" s="41"/>
      <c r="Z1074" s="41"/>
      <c r="AA1074" s="41"/>
      <c r="AB1074" s="41"/>
      <c r="AC1074" s="41"/>
      <c r="AD1074" s="41"/>
      <c r="AE1074" s="41"/>
      <c r="AR1074" s="216" t="s">
        <v>235</v>
      </c>
      <c r="AT1074" s="216" t="s">
        <v>218</v>
      </c>
      <c r="AU1074" s="216" t="s">
        <v>84</v>
      </c>
      <c r="AY1074" s="20" t="s">
        <v>216</v>
      </c>
      <c r="BE1074" s="217">
        <f>IF(N1074="základní",J1074,0)</f>
        <v>0</v>
      </c>
      <c r="BF1074" s="217">
        <f>IF(N1074="snížená",J1074,0)</f>
        <v>0</v>
      </c>
      <c r="BG1074" s="217">
        <f>IF(N1074="zákl. přenesená",J1074,0)</f>
        <v>0</v>
      </c>
      <c r="BH1074" s="217">
        <f>IF(N1074="sníž. přenesená",J1074,0)</f>
        <v>0</v>
      </c>
      <c r="BI1074" s="217">
        <f>IF(N1074="nulová",J1074,0)</f>
        <v>0</v>
      </c>
      <c r="BJ1074" s="20" t="s">
        <v>82</v>
      </c>
      <c r="BK1074" s="217">
        <f>ROUND(I1074*H1074,2)</f>
        <v>0</v>
      </c>
      <c r="BL1074" s="20" t="s">
        <v>235</v>
      </c>
      <c r="BM1074" s="216" t="s">
        <v>1498</v>
      </c>
    </row>
    <row r="1075" s="2" customFormat="1">
      <c r="A1075" s="41"/>
      <c r="B1075" s="42"/>
      <c r="C1075" s="43"/>
      <c r="D1075" s="218" t="s">
        <v>224</v>
      </c>
      <c r="E1075" s="43"/>
      <c r="F1075" s="219" t="s">
        <v>1499</v>
      </c>
      <c r="G1075" s="43"/>
      <c r="H1075" s="43"/>
      <c r="I1075" s="220"/>
      <c r="J1075" s="43"/>
      <c r="K1075" s="43"/>
      <c r="L1075" s="47"/>
      <c r="M1075" s="221"/>
      <c r="N1075" s="222"/>
      <c r="O1075" s="87"/>
      <c r="P1075" s="87"/>
      <c r="Q1075" s="87"/>
      <c r="R1075" s="87"/>
      <c r="S1075" s="87"/>
      <c r="T1075" s="88"/>
      <c r="U1075" s="41"/>
      <c r="V1075" s="41"/>
      <c r="W1075" s="41"/>
      <c r="X1075" s="41"/>
      <c r="Y1075" s="41"/>
      <c r="Z1075" s="41"/>
      <c r="AA1075" s="41"/>
      <c r="AB1075" s="41"/>
      <c r="AC1075" s="41"/>
      <c r="AD1075" s="41"/>
      <c r="AE1075" s="41"/>
      <c r="AT1075" s="20" t="s">
        <v>224</v>
      </c>
      <c r="AU1075" s="20" t="s">
        <v>84</v>
      </c>
    </row>
    <row r="1076" s="13" customFormat="1">
      <c r="A1076" s="13"/>
      <c r="B1076" s="223"/>
      <c r="C1076" s="224"/>
      <c r="D1076" s="225" t="s">
        <v>226</v>
      </c>
      <c r="E1076" s="226" t="s">
        <v>19</v>
      </c>
      <c r="F1076" s="227" t="s">
        <v>1500</v>
      </c>
      <c r="G1076" s="224"/>
      <c r="H1076" s="228">
        <v>94.876999999999995</v>
      </c>
      <c r="I1076" s="229"/>
      <c r="J1076" s="224"/>
      <c r="K1076" s="224"/>
      <c r="L1076" s="230"/>
      <c r="M1076" s="231"/>
      <c r="N1076" s="232"/>
      <c r="O1076" s="232"/>
      <c r="P1076" s="232"/>
      <c r="Q1076" s="232"/>
      <c r="R1076" s="232"/>
      <c r="S1076" s="232"/>
      <c r="T1076" s="23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34" t="s">
        <v>226</v>
      </c>
      <c r="AU1076" s="234" t="s">
        <v>84</v>
      </c>
      <c r="AV1076" s="13" t="s">
        <v>84</v>
      </c>
      <c r="AW1076" s="13" t="s">
        <v>35</v>
      </c>
      <c r="AX1076" s="13" t="s">
        <v>82</v>
      </c>
      <c r="AY1076" s="234" t="s">
        <v>216</v>
      </c>
    </row>
    <row r="1077" s="2" customFormat="1" ht="24.15" customHeight="1">
      <c r="A1077" s="41"/>
      <c r="B1077" s="42"/>
      <c r="C1077" s="246" t="s">
        <v>1501</v>
      </c>
      <c r="D1077" s="246" t="s">
        <v>278</v>
      </c>
      <c r="E1077" s="247" t="s">
        <v>1502</v>
      </c>
      <c r="F1077" s="248" t="s">
        <v>1503</v>
      </c>
      <c r="G1077" s="249" t="s">
        <v>87</v>
      </c>
      <c r="H1077" s="250">
        <v>94.876999999999995</v>
      </c>
      <c r="I1077" s="251"/>
      <c r="J1077" s="252">
        <f>ROUND(I1077*H1077,2)</f>
        <v>0</v>
      </c>
      <c r="K1077" s="248" t="s">
        <v>221</v>
      </c>
      <c r="L1077" s="253"/>
      <c r="M1077" s="254" t="s">
        <v>19</v>
      </c>
      <c r="N1077" s="255" t="s">
        <v>45</v>
      </c>
      <c r="O1077" s="87"/>
      <c r="P1077" s="214">
        <f>O1077*H1077</f>
        <v>0</v>
      </c>
      <c r="Q1077" s="214">
        <v>0.028000000000000001</v>
      </c>
      <c r="R1077" s="214">
        <f>Q1077*H1077</f>
        <v>2.6565560000000001</v>
      </c>
      <c r="S1077" s="214">
        <v>0</v>
      </c>
      <c r="T1077" s="215">
        <f>S1077*H1077</f>
        <v>0</v>
      </c>
      <c r="U1077" s="41"/>
      <c r="V1077" s="41"/>
      <c r="W1077" s="41"/>
      <c r="X1077" s="41"/>
      <c r="Y1077" s="41"/>
      <c r="Z1077" s="41"/>
      <c r="AA1077" s="41"/>
      <c r="AB1077" s="41"/>
      <c r="AC1077" s="41"/>
      <c r="AD1077" s="41"/>
      <c r="AE1077" s="41"/>
      <c r="AR1077" s="216" t="s">
        <v>392</v>
      </c>
      <c r="AT1077" s="216" t="s">
        <v>278</v>
      </c>
      <c r="AU1077" s="216" t="s">
        <v>84</v>
      </c>
      <c r="AY1077" s="20" t="s">
        <v>216</v>
      </c>
      <c r="BE1077" s="217">
        <f>IF(N1077="základní",J1077,0)</f>
        <v>0</v>
      </c>
      <c r="BF1077" s="217">
        <f>IF(N1077="snížená",J1077,0)</f>
        <v>0</v>
      </c>
      <c r="BG1077" s="217">
        <f>IF(N1077="zákl. přenesená",J1077,0)</f>
        <v>0</v>
      </c>
      <c r="BH1077" s="217">
        <f>IF(N1077="sníž. přenesená",J1077,0)</f>
        <v>0</v>
      </c>
      <c r="BI1077" s="217">
        <f>IF(N1077="nulová",J1077,0)</f>
        <v>0</v>
      </c>
      <c r="BJ1077" s="20" t="s">
        <v>82</v>
      </c>
      <c r="BK1077" s="217">
        <f>ROUND(I1077*H1077,2)</f>
        <v>0</v>
      </c>
      <c r="BL1077" s="20" t="s">
        <v>235</v>
      </c>
      <c r="BM1077" s="216" t="s">
        <v>1504</v>
      </c>
    </row>
    <row r="1078" s="2" customFormat="1">
      <c r="A1078" s="41"/>
      <c r="B1078" s="42"/>
      <c r="C1078" s="43"/>
      <c r="D1078" s="225" t="s">
        <v>262</v>
      </c>
      <c r="E1078" s="43"/>
      <c r="F1078" s="245" t="s">
        <v>1505</v>
      </c>
      <c r="G1078" s="43"/>
      <c r="H1078" s="43"/>
      <c r="I1078" s="220"/>
      <c r="J1078" s="43"/>
      <c r="K1078" s="43"/>
      <c r="L1078" s="47"/>
      <c r="M1078" s="221"/>
      <c r="N1078" s="222"/>
      <c r="O1078" s="87"/>
      <c r="P1078" s="87"/>
      <c r="Q1078" s="87"/>
      <c r="R1078" s="87"/>
      <c r="S1078" s="87"/>
      <c r="T1078" s="88"/>
      <c r="U1078" s="41"/>
      <c r="V1078" s="41"/>
      <c r="W1078" s="41"/>
      <c r="X1078" s="41"/>
      <c r="Y1078" s="41"/>
      <c r="Z1078" s="41"/>
      <c r="AA1078" s="41"/>
      <c r="AB1078" s="41"/>
      <c r="AC1078" s="41"/>
      <c r="AD1078" s="41"/>
      <c r="AE1078" s="41"/>
      <c r="AT1078" s="20" t="s">
        <v>262</v>
      </c>
      <c r="AU1078" s="20" t="s">
        <v>84</v>
      </c>
    </row>
    <row r="1079" s="2" customFormat="1" ht="24.15" customHeight="1">
      <c r="A1079" s="41"/>
      <c r="B1079" s="42"/>
      <c r="C1079" s="205" t="s">
        <v>1506</v>
      </c>
      <c r="D1079" s="205" t="s">
        <v>218</v>
      </c>
      <c r="E1079" s="206" t="s">
        <v>1507</v>
      </c>
      <c r="F1079" s="207" t="s">
        <v>1508</v>
      </c>
      <c r="G1079" s="208" t="s">
        <v>281</v>
      </c>
      <c r="H1079" s="209">
        <v>2</v>
      </c>
      <c r="I1079" s="210"/>
      <c r="J1079" s="211">
        <f>ROUND(I1079*H1079,2)</f>
        <v>0</v>
      </c>
      <c r="K1079" s="207" t="s">
        <v>221</v>
      </c>
      <c r="L1079" s="47"/>
      <c r="M1079" s="212" t="s">
        <v>19</v>
      </c>
      <c r="N1079" s="213" t="s">
        <v>45</v>
      </c>
      <c r="O1079" s="87"/>
      <c r="P1079" s="214">
        <f>O1079*H1079</f>
        <v>0</v>
      </c>
      <c r="Q1079" s="214">
        <v>0</v>
      </c>
      <c r="R1079" s="214">
        <f>Q1079*H1079</f>
        <v>0</v>
      </c>
      <c r="S1079" s="214">
        <v>0</v>
      </c>
      <c r="T1079" s="215">
        <f>S1079*H1079</f>
        <v>0</v>
      </c>
      <c r="U1079" s="41"/>
      <c r="V1079" s="41"/>
      <c r="W1079" s="41"/>
      <c r="X1079" s="41"/>
      <c r="Y1079" s="41"/>
      <c r="Z1079" s="41"/>
      <c r="AA1079" s="41"/>
      <c r="AB1079" s="41"/>
      <c r="AC1079" s="41"/>
      <c r="AD1079" s="41"/>
      <c r="AE1079" s="41"/>
      <c r="AR1079" s="216" t="s">
        <v>235</v>
      </c>
      <c r="AT1079" s="216" t="s">
        <v>218</v>
      </c>
      <c r="AU1079" s="216" t="s">
        <v>84</v>
      </c>
      <c r="AY1079" s="20" t="s">
        <v>216</v>
      </c>
      <c r="BE1079" s="217">
        <f>IF(N1079="základní",J1079,0)</f>
        <v>0</v>
      </c>
      <c r="BF1079" s="217">
        <f>IF(N1079="snížená",J1079,0)</f>
        <v>0</v>
      </c>
      <c r="BG1079" s="217">
        <f>IF(N1079="zákl. přenesená",J1079,0)</f>
        <v>0</v>
      </c>
      <c r="BH1079" s="217">
        <f>IF(N1079="sníž. přenesená",J1079,0)</f>
        <v>0</v>
      </c>
      <c r="BI1079" s="217">
        <f>IF(N1079="nulová",J1079,0)</f>
        <v>0</v>
      </c>
      <c r="BJ1079" s="20" t="s">
        <v>82</v>
      </c>
      <c r="BK1079" s="217">
        <f>ROUND(I1079*H1079,2)</f>
        <v>0</v>
      </c>
      <c r="BL1079" s="20" t="s">
        <v>235</v>
      </c>
      <c r="BM1079" s="216" t="s">
        <v>1509</v>
      </c>
    </row>
    <row r="1080" s="2" customFormat="1">
      <c r="A1080" s="41"/>
      <c r="B1080" s="42"/>
      <c r="C1080" s="43"/>
      <c r="D1080" s="218" t="s">
        <v>224</v>
      </c>
      <c r="E1080" s="43"/>
      <c r="F1080" s="219" t="s">
        <v>1510</v>
      </c>
      <c r="G1080" s="43"/>
      <c r="H1080" s="43"/>
      <c r="I1080" s="220"/>
      <c r="J1080" s="43"/>
      <c r="K1080" s="43"/>
      <c r="L1080" s="47"/>
      <c r="M1080" s="221"/>
      <c r="N1080" s="222"/>
      <c r="O1080" s="87"/>
      <c r="P1080" s="87"/>
      <c r="Q1080" s="87"/>
      <c r="R1080" s="87"/>
      <c r="S1080" s="87"/>
      <c r="T1080" s="88"/>
      <c r="U1080" s="41"/>
      <c r="V1080" s="41"/>
      <c r="W1080" s="41"/>
      <c r="X1080" s="41"/>
      <c r="Y1080" s="41"/>
      <c r="Z1080" s="41"/>
      <c r="AA1080" s="41"/>
      <c r="AB1080" s="41"/>
      <c r="AC1080" s="41"/>
      <c r="AD1080" s="41"/>
      <c r="AE1080" s="41"/>
      <c r="AT1080" s="20" t="s">
        <v>224</v>
      </c>
      <c r="AU1080" s="20" t="s">
        <v>84</v>
      </c>
    </row>
    <row r="1081" s="13" customFormat="1">
      <c r="A1081" s="13"/>
      <c r="B1081" s="223"/>
      <c r="C1081" s="224"/>
      <c r="D1081" s="225" t="s">
        <v>226</v>
      </c>
      <c r="E1081" s="226" t="s">
        <v>19</v>
      </c>
      <c r="F1081" s="227" t="s">
        <v>1511</v>
      </c>
      <c r="G1081" s="224"/>
      <c r="H1081" s="228">
        <v>2</v>
      </c>
      <c r="I1081" s="229"/>
      <c r="J1081" s="224"/>
      <c r="K1081" s="224"/>
      <c r="L1081" s="230"/>
      <c r="M1081" s="231"/>
      <c r="N1081" s="232"/>
      <c r="O1081" s="232"/>
      <c r="P1081" s="232"/>
      <c r="Q1081" s="232"/>
      <c r="R1081" s="232"/>
      <c r="S1081" s="232"/>
      <c r="T1081" s="23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34" t="s">
        <v>226</v>
      </c>
      <c r="AU1081" s="234" t="s">
        <v>84</v>
      </c>
      <c r="AV1081" s="13" t="s">
        <v>84</v>
      </c>
      <c r="AW1081" s="13" t="s">
        <v>35</v>
      </c>
      <c r="AX1081" s="13" t="s">
        <v>82</v>
      </c>
      <c r="AY1081" s="234" t="s">
        <v>216</v>
      </c>
    </row>
    <row r="1082" s="2" customFormat="1" ht="24.15" customHeight="1">
      <c r="A1082" s="41"/>
      <c r="B1082" s="42"/>
      <c r="C1082" s="246" t="s">
        <v>1512</v>
      </c>
      <c r="D1082" s="246" t="s">
        <v>278</v>
      </c>
      <c r="E1082" s="247" t="s">
        <v>1513</v>
      </c>
      <c r="F1082" s="248" t="s">
        <v>1514</v>
      </c>
      <c r="G1082" s="249" t="s">
        <v>87</v>
      </c>
      <c r="H1082" s="250">
        <v>4.4299999999999997</v>
      </c>
      <c r="I1082" s="251"/>
      <c r="J1082" s="252">
        <f>ROUND(I1082*H1082,2)</f>
        <v>0</v>
      </c>
      <c r="K1082" s="248" t="s">
        <v>19</v>
      </c>
      <c r="L1082" s="253"/>
      <c r="M1082" s="254" t="s">
        <v>19</v>
      </c>
      <c r="N1082" s="255" t="s">
        <v>45</v>
      </c>
      <c r="O1082" s="87"/>
      <c r="P1082" s="214">
        <f>O1082*H1082</f>
        <v>0</v>
      </c>
      <c r="Q1082" s="214">
        <v>0.038289999999999998</v>
      </c>
      <c r="R1082" s="214">
        <f>Q1082*H1082</f>
        <v>0.16962469999999999</v>
      </c>
      <c r="S1082" s="214">
        <v>0</v>
      </c>
      <c r="T1082" s="215">
        <f>S1082*H1082</f>
        <v>0</v>
      </c>
      <c r="U1082" s="41"/>
      <c r="V1082" s="41"/>
      <c r="W1082" s="41"/>
      <c r="X1082" s="41"/>
      <c r="Y1082" s="41"/>
      <c r="Z1082" s="41"/>
      <c r="AA1082" s="41"/>
      <c r="AB1082" s="41"/>
      <c r="AC1082" s="41"/>
      <c r="AD1082" s="41"/>
      <c r="AE1082" s="41"/>
      <c r="AR1082" s="216" t="s">
        <v>392</v>
      </c>
      <c r="AT1082" s="216" t="s">
        <v>278</v>
      </c>
      <c r="AU1082" s="216" t="s">
        <v>84</v>
      </c>
      <c r="AY1082" s="20" t="s">
        <v>216</v>
      </c>
      <c r="BE1082" s="217">
        <f>IF(N1082="základní",J1082,0)</f>
        <v>0</v>
      </c>
      <c r="BF1082" s="217">
        <f>IF(N1082="snížená",J1082,0)</f>
        <v>0</v>
      </c>
      <c r="BG1082" s="217">
        <f>IF(N1082="zákl. přenesená",J1082,0)</f>
        <v>0</v>
      </c>
      <c r="BH1082" s="217">
        <f>IF(N1082="sníž. přenesená",J1082,0)</f>
        <v>0</v>
      </c>
      <c r="BI1082" s="217">
        <f>IF(N1082="nulová",J1082,0)</f>
        <v>0</v>
      </c>
      <c r="BJ1082" s="20" t="s">
        <v>82</v>
      </c>
      <c r="BK1082" s="217">
        <f>ROUND(I1082*H1082,2)</f>
        <v>0</v>
      </c>
      <c r="BL1082" s="20" t="s">
        <v>235</v>
      </c>
      <c r="BM1082" s="216" t="s">
        <v>1515</v>
      </c>
    </row>
    <row r="1083" s="2" customFormat="1">
      <c r="A1083" s="41"/>
      <c r="B1083" s="42"/>
      <c r="C1083" s="43"/>
      <c r="D1083" s="225" t="s">
        <v>262</v>
      </c>
      <c r="E1083" s="43"/>
      <c r="F1083" s="245" t="s">
        <v>263</v>
      </c>
      <c r="G1083" s="43"/>
      <c r="H1083" s="43"/>
      <c r="I1083" s="220"/>
      <c r="J1083" s="43"/>
      <c r="K1083" s="43"/>
      <c r="L1083" s="47"/>
      <c r="M1083" s="221"/>
      <c r="N1083" s="222"/>
      <c r="O1083" s="87"/>
      <c r="P1083" s="87"/>
      <c r="Q1083" s="87"/>
      <c r="R1083" s="87"/>
      <c r="S1083" s="87"/>
      <c r="T1083" s="88"/>
      <c r="U1083" s="41"/>
      <c r="V1083" s="41"/>
      <c r="W1083" s="41"/>
      <c r="X1083" s="41"/>
      <c r="Y1083" s="41"/>
      <c r="Z1083" s="41"/>
      <c r="AA1083" s="41"/>
      <c r="AB1083" s="41"/>
      <c r="AC1083" s="41"/>
      <c r="AD1083" s="41"/>
      <c r="AE1083" s="41"/>
      <c r="AT1083" s="20" t="s">
        <v>262</v>
      </c>
      <c r="AU1083" s="20" t="s">
        <v>84</v>
      </c>
    </row>
    <row r="1084" s="13" customFormat="1">
      <c r="A1084" s="13"/>
      <c r="B1084" s="223"/>
      <c r="C1084" s="224"/>
      <c r="D1084" s="225" t="s">
        <v>226</v>
      </c>
      <c r="E1084" s="226" t="s">
        <v>19</v>
      </c>
      <c r="F1084" s="227" t="s">
        <v>1516</v>
      </c>
      <c r="G1084" s="224"/>
      <c r="H1084" s="228">
        <v>4.4299999999999997</v>
      </c>
      <c r="I1084" s="229"/>
      <c r="J1084" s="224"/>
      <c r="K1084" s="224"/>
      <c r="L1084" s="230"/>
      <c r="M1084" s="231"/>
      <c r="N1084" s="232"/>
      <c r="O1084" s="232"/>
      <c r="P1084" s="232"/>
      <c r="Q1084" s="232"/>
      <c r="R1084" s="232"/>
      <c r="S1084" s="232"/>
      <c r="T1084" s="23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34" t="s">
        <v>226</v>
      </c>
      <c r="AU1084" s="234" t="s">
        <v>84</v>
      </c>
      <c r="AV1084" s="13" t="s">
        <v>84</v>
      </c>
      <c r="AW1084" s="13" t="s">
        <v>35</v>
      </c>
      <c r="AX1084" s="13" t="s">
        <v>82</v>
      </c>
      <c r="AY1084" s="234" t="s">
        <v>216</v>
      </c>
    </row>
    <row r="1085" s="2" customFormat="1" ht="16.5" customHeight="1">
      <c r="A1085" s="41"/>
      <c r="B1085" s="42"/>
      <c r="C1085" s="205" t="s">
        <v>1517</v>
      </c>
      <c r="D1085" s="205" t="s">
        <v>218</v>
      </c>
      <c r="E1085" s="206" t="s">
        <v>1518</v>
      </c>
      <c r="F1085" s="207" t="s">
        <v>1519</v>
      </c>
      <c r="G1085" s="208" t="s">
        <v>87</v>
      </c>
      <c r="H1085" s="209">
        <v>15.529999999999999</v>
      </c>
      <c r="I1085" s="210"/>
      <c r="J1085" s="211">
        <f>ROUND(I1085*H1085,2)</f>
        <v>0</v>
      </c>
      <c r="K1085" s="207" t="s">
        <v>221</v>
      </c>
      <c r="L1085" s="47"/>
      <c r="M1085" s="212" t="s">
        <v>19</v>
      </c>
      <c r="N1085" s="213" t="s">
        <v>45</v>
      </c>
      <c r="O1085" s="87"/>
      <c r="P1085" s="214">
        <f>O1085*H1085</f>
        <v>0</v>
      </c>
      <c r="Q1085" s="214">
        <v>0.00038000000000000002</v>
      </c>
      <c r="R1085" s="214">
        <f>Q1085*H1085</f>
        <v>0.0059014000000000002</v>
      </c>
      <c r="S1085" s="214">
        <v>0</v>
      </c>
      <c r="T1085" s="215">
        <f>S1085*H1085</f>
        <v>0</v>
      </c>
      <c r="U1085" s="41"/>
      <c r="V1085" s="41"/>
      <c r="W1085" s="41"/>
      <c r="X1085" s="41"/>
      <c r="Y1085" s="41"/>
      <c r="Z1085" s="41"/>
      <c r="AA1085" s="41"/>
      <c r="AB1085" s="41"/>
      <c r="AC1085" s="41"/>
      <c r="AD1085" s="41"/>
      <c r="AE1085" s="41"/>
      <c r="AR1085" s="216" t="s">
        <v>235</v>
      </c>
      <c r="AT1085" s="216" t="s">
        <v>218</v>
      </c>
      <c r="AU1085" s="216" t="s">
        <v>84</v>
      </c>
      <c r="AY1085" s="20" t="s">
        <v>216</v>
      </c>
      <c r="BE1085" s="217">
        <f>IF(N1085="základní",J1085,0)</f>
        <v>0</v>
      </c>
      <c r="BF1085" s="217">
        <f>IF(N1085="snížená",J1085,0)</f>
        <v>0</v>
      </c>
      <c r="BG1085" s="217">
        <f>IF(N1085="zákl. přenesená",J1085,0)</f>
        <v>0</v>
      </c>
      <c r="BH1085" s="217">
        <f>IF(N1085="sníž. přenesená",J1085,0)</f>
        <v>0</v>
      </c>
      <c r="BI1085" s="217">
        <f>IF(N1085="nulová",J1085,0)</f>
        <v>0</v>
      </c>
      <c r="BJ1085" s="20" t="s">
        <v>82</v>
      </c>
      <c r="BK1085" s="217">
        <f>ROUND(I1085*H1085,2)</f>
        <v>0</v>
      </c>
      <c r="BL1085" s="20" t="s">
        <v>235</v>
      </c>
      <c r="BM1085" s="216" t="s">
        <v>1520</v>
      </c>
    </row>
    <row r="1086" s="2" customFormat="1">
      <c r="A1086" s="41"/>
      <c r="B1086" s="42"/>
      <c r="C1086" s="43"/>
      <c r="D1086" s="218" t="s">
        <v>224</v>
      </c>
      <c r="E1086" s="43"/>
      <c r="F1086" s="219" t="s">
        <v>1521</v>
      </c>
      <c r="G1086" s="43"/>
      <c r="H1086" s="43"/>
      <c r="I1086" s="220"/>
      <c r="J1086" s="43"/>
      <c r="K1086" s="43"/>
      <c r="L1086" s="47"/>
      <c r="M1086" s="221"/>
      <c r="N1086" s="222"/>
      <c r="O1086" s="87"/>
      <c r="P1086" s="87"/>
      <c r="Q1086" s="87"/>
      <c r="R1086" s="87"/>
      <c r="S1086" s="87"/>
      <c r="T1086" s="88"/>
      <c r="U1086" s="41"/>
      <c r="V1086" s="41"/>
      <c r="W1086" s="41"/>
      <c r="X1086" s="41"/>
      <c r="Y1086" s="41"/>
      <c r="Z1086" s="41"/>
      <c r="AA1086" s="41"/>
      <c r="AB1086" s="41"/>
      <c r="AC1086" s="41"/>
      <c r="AD1086" s="41"/>
      <c r="AE1086" s="41"/>
      <c r="AT1086" s="20" t="s">
        <v>224</v>
      </c>
      <c r="AU1086" s="20" t="s">
        <v>84</v>
      </c>
    </row>
    <row r="1087" s="13" customFormat="1">
      <c r="A1087" s="13"/>
      <c r="B1087" s="223"/>
      <c r="C1087" s="224"/>
      <c r="D1087" s="225" t="s">
        <v>226</v>
      </c>
      <c r="E1087" s="226" t="s">
        <v>19</v>
      </c>
      <c r="F1087" s="227" t="s">
        <v>923</v>
      </c>
      <c r="G1087" s="224"/>
      <c r="H1087" s="228">
        <v>1.155</v>
      </c>
      <c r="I1087" s="229"/>
      <c r="J1087" s="224"/>
      <c r="K1087" s="224"/>
      <c r="L1087" s="230"/>
      <c r="M1087" s="231"/>
      <c r="N1087" s="232"/>
      <c r="O1087" s="232"/>
      <c r="P1087" s="232"/>
      <c r="Q1087" s="232"/>
      <c r="R1087" s="232"/>
      <c r="S1087" s="232"/>
      <c r="T1087" s="23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34" t="s">
        <v>226</v>
      </c>
      <c r="AU1087" s="234" t="s">
        <v>84</v>
      </c>
      <c r="AV1087" s="13" t="s">
        <v>84</v>
      </c>
      <c r="AW1087" s="13" t="s">
        <v>35</v>
      </c>
      <c r="AX1087" s="13" t="s">
        <v>74</v>
      </c>
      <c r="AY1087" s="234" t="s">
        <v>216</v>
      </c>
    </row>
    <row r="1088" s="13" customFormat="1">
      <c r="A1088" s="13"/>
      <c r="B1088" s="223"/>
      <c r="C1088" s="224"/>
      <c r="D1088" s="225" t="s">
        <v>226</v>
      </c>
      <c r="E1088" s="226" t="s">
        <v>19</v>
      </c>
      <c r="F1088" s="227" t="s">
        <v>924</v>
      </c>
      <c r="G1088" s="224"/>
      <c r="H1088" s="228">
        <v>6.8399999999999999</v>
      </c>
      <c r="I1088" s="229"/>
      <c r="J1088" s="224"/>
      <c r="K1088" s="224"/>
      <c r="L1088" s="230"/>
      <c r="M1088" s="231"/>
      <c r="N1088" s="232"/>
      <c r="O1088" s="232"/>
      <c r="P1088" s="232"/>
      <c r="Q1088" s="232"/>
      <c r="R1088" s="232"/>
      <c r="S1088" s="232"/>
      <c r="T1088" s="233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34" t="s">
        <v>226</v>
      </c>
      <c r="AU1088" s="234" t="s">
        <v>84</v>
      </c>
      <c r="AV1088" s="13" t="s">
        <v>84</v>
      </c>
      <c r="AW1088" s="13" t="s">
        <v>35</v>
      </c>
      <c r="AX1088" s="13" t="s">
        <v>74</v>
      </c>
      <c r="AY1088" s="234" t="s">
        <v>216</v>
      </c>
    </row>
    <row r="1089" s="13" customFormat="1">
      <c r="A1089" s="13"/>
      <c r="B1089" s="223"/>
      <c r="C1089" s="224"/>
      <c r="D1089" s="225" t="s">
        <v>226</v>
      </c>
      <c r="E1089" s="226" t="s">
        <v>19</v>
      </c>
      <c r="F1089" s="227" t="s">
        <v>925</v>
      </c>
      <c r="G1089" s="224"/>
      <c r="H1089" s="228">
        <v>5.0599999999999996</v>
      </c>
      <c r="I1089" s="229"/>
      <c r="J1089" s="224"/>
      <c r="K1089" s="224"/>
      <c r="L1089" s="230"/>
      <c r="M1089" s="231"/>
      <c r="N1089" s="232"/>
      <c r="O1089" s="232"/>
      <c r="P1089" s="232"/>
      <c r="Q1089" s="232"/>
      <c r="R1089" s="232"/>
      <c r="S1089" s="232"/>
      <c r="T1089" s="233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34" t="s">
        <v>226</v>
      </c>
      <c r="AU1089" s="234" t="s">
        <v>84</v>
      </c>
      <c r="AV1089" s="13" t="s">
        <v>84</v>
      </c>
      <c r="AW1089" s="13" t="s">
        <v>35</v>
      </c>
      <c r="AX1089" s="13" t="s">
        <v>74</v>
      </c>
      <c r="AY1089" s="234" t="s">
        <v>216</v>
      </c>
    </row>
    <row r="1090" s="13" customFormat="1">
      <c r="A1090" s="13"/>
      <c r="B1090" s="223"/>
      <c r="C1090" s="224"/>
      <c r="D1090" s="225" t="s">
        <v>226</v>
      </c>
      <c r="E1090" s="226" t="s">
        <v>19</v>
      </c>
      <c r="F1090" s="227" t="s">
        <v>926</v>
      </c>
      <c r="G1090" s="224"/>
      <c r="H1090" s="228">
        <v>2.4750000000000001</v>
      </c>
      <c r="I1090" s="229"/>
      <c r="J1090" s="224"/>
      <c r="K1090" s="224"/>
      <c r="L1090" s="230"/>
      <c r="M1090" s="231"/>
      <c r="N1090" s="232"/>
      <c r="O1090" s="232"/>
      <c r="P1090" s="232"/>
      <c r="Q1090" s="232"/>
      <c r="R1090" s="232"/>
      <c r="S1090" s="232"/>
      <c r="T1090" s="23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34" t="s">
        <v>226</v>
      </c>
      <c r="AU1090" s="234" t="s">
        <v>84</v>
      </c>
      <c r="AV1090" s="13" t="s">
        <v>84</v>
      </c>
      <c r="AW1090" s="13" t="s">
        <v>35</v>
      </c>
      <c r="AX1090" s="13" t="s">
        <v>74</v>
      </c>
      <c r="AY1090" s="234" t="s">
        <v>216</v>
      </c>
    </row>
    <row r="1091" s="15" customFormat="1">
      <c r="A1091" s="15"/>
      <c r="B1091" s="256"/>
      <c r="C1091" s="257"/>
      <c r="D1091" s="225" t="s">
        <v>226</v>
      </c>
      <c r="E1091" s="258" t="s">
        <v>19</v>
      </c>
      <c r="F1091" s="259" t="s">
        <v>330</v>
      </c>
      <c r="G1091" s="257"/>
      <c r="H1091" s="260">
        <v>15.529999999999999</v>
      </c>
      <c r="I1091" s="261"/>
      <c r="J1091" s="257"/>
      <c r="K1091" s="257"/>
      <c r="L1091" s="262"/>
      <c r="M1091" s="263"/>
      <c r="N1091" s="264"/>
      <c r="O1091" s="264"/>
      <c r="P1091" s="264"/>
      <c r="Q1091" s="264"/>
      <c r="R1091" s="264"/>
      <c r="S1091" s="264"/>
      <c r="T1091" s="265"/>
      <c r="U1091" s="15"/>
      <c r="V1091" s="15"/>
      <c r="W1091" s="15"/>
      <c r="X1091" s="15"/>
      <c r="Y1091" s="15"/>
      <c r="Z1091" s="15"/>
      <c r="AA1091" s="15"/>
      <c r="AB1091" s="15"/>
      <c r="AC1091" s="15"/>
      <c r="AD1091" s="15"/>
      <c r="AE1091" s="15"/>
      <c r="AT1091" s="266" t="s">
        <v>226</v>
      </c>
      <c r="AU1091" s="266" t="s">
        <v>84</v>
      </c>
      <c r="AV1091" s="15" t="s">
        <v>222</v>
      </c>
      <c r="AW1091" s="15" t="s">
        <v>35</v>
      </c>
      <c r="AX1091" s="15" t="s">
        <v>82</v>
      </c>
      <c r="AY1091" s="266" t="s">
        <v>216</v>
      </c>
    </row>
    <row r="1092" s="2" customFormat="1" ht="16.5" customHeight="1">
      <c r="A1092" s="41"/>
      <c r="B1092" s="42"/>
      <c r="C1092" s="246" t="s">
        <v>1522</v>
      </c>
      <c r="D1092" s="246" t="s">
        <v>278</v>
      </c>
      <c r="E1092" s="247" t="s">
        <v>1523</v>
      </c>
      <c r="F1092" s="248" t="s">
        <v>1524</v>
      </c>
      <c r="G1092" s="249" t="s">
        <v>87</v>
      </c>
      <c r="H1092" s="250">
        <v>15.529999999999999</v>
      </c>
      <c r="I1092" s="251"/>
      <c r="J1092" s="252">
        <f>ROUND(I1092*H1092,2)</f>
        <v>0</v>
      </c>
      <c r="K1092" s="248" t="s">
        <v>221</v>
      </c>
      <c r="L1092" s="253"/>
      <c r="M1092" s="254" t="s">
        <v>19</v>
      </c>
      <c r="N1092" s="255" t="s">
        <v>45</v>
      </c>
      <c r="O1092" s="87"/>
      <c r="P1092" s="214">
        <f>O1092*H1092</f>
        <v>0</v>
      </c>
      <c r="Q1092" s="214">
        <v>0.01</v>
      </c>
      <c r="R1092" s="214">
        <f>Q1092*H1092</f>
        <v>0.15529999999999999</v>
      </c>
      <c r="S1092" s="214">
        <v>0</v>
      </c>
      <c r="T1092" s="215">
        <f>S1092*H1092</f>
        <v>0</v>
      </c>
      <c r="U1092" s="41"/>
      <c r="V1092" s="41"/>
      <c r="W1092" s="41"/>
      <c r="X1092" s="41"/>
      <c r="Y1092" s="41"/>
      <c r="Z1092" s="41"/>
      <c r="AA1092" s="41"/>
      <c r="AB1092" s="41"/>
      <c r="AC1092" s="41"/>
      <c r="AD1092" s="41"/>
      <c r="AE1092" s="41"/>
      <c r="AR1092" s="216" t="s">
        <v>392</v>
      </c>
      <c r="AT1092" s="216" t="s">
        <v>278</v>
      </c>
      <c r="AU1092" s="216" t="s">
        <v>84</v>
      </c>
      <c r="AY1092" s="20" t="s">
        <v>216</v>
      </c>
      <c r="BE1092" s="217">
        <f>IF(N1092="základní",J1092,0)</f>
        <v>0</v>
      </c>
      <c r="BF1092" s="217">
        <f>IF(N1092="snížená",J1092,0)</f>
        <v>0</v>
      </c>
      <c r="BG1092" s="217">
        <f>IF(N1092="zákl. přenesená",J1092,0)</f>
        <v>0</v>
      </c>
      <c r="BH1092" s="217">
        <f>IF(N1092="sníž. přenesená",J1092,0)</f>
        <v>0</v>
      </c>
      <c r="BI1092" s="217">
        <f>IF(N1092="nulová",J1092,0)</f>
        <v>0</v>
      </c>
      <c r="BJ1092" s="20" t="s">
        <v>82</v>
      </c>
      <c r="BK1092" s="217">
        <f>ROUND(I1092*H1092,2)</f>
        <v>0</v>
      </c>
      <c r="BL1092" s="20" t="s">
        <v>235</v>
      </c>
      <c r="BM1092" s="216" t="s">
        <v>1525</v>
      </c>
    </row>
    <row r="1093" s="2" customFormat="1">
      <c r="A1093" s="41"/>
      <c r="B1093" s="42"/>
      <c r="C1093" s="43"/>
      <c r="D1093" s="225" t="s">
        <v>262</v>
      </c>
      <c r="E1093" s="43"/>
      <c r="F1093" s="245" t="s">
        <v>1526</v>
      </c>
      <c r="G1093" s="43"/>
      <c r="H1093" s="43"/>
      <c r="I1093" s="220"/>
      <c r="J1093" s="43"/>
      <c r="K1093" s="43"/>
      <c r="L1093" s="47"/>
      <c r="M1093" s="221"/>
      <c r="N1093" s="222"/>
      <c r="O1093" s="87"/>
      <c r="P1093" s="87"/>
      <c r="Q1093" s="87"/>
      <c r="R1093" s="87"/>
      <c r="S1093" s="87"/>
      <c r="T1093" s="88"/>
      <c r="U1093" s="41"/>
      <c r="V1093" s="41"/>
      <c r="W1093" s="41"/>
      <c r="X1093" s="41"/>
      <c r="Y1093" s="41"/>
      <c r="Z1093" s="41"/>
      <c r="AA1093" s="41"/>
      <c r="AB1093" s="41"/>
      <c r="AC1093" s="41"/>
      <c r="AD1093" s="41"/>
      <c r="AE1093" s="41"/>
      <c r="AT1093" s="20" t="s">
        <v>262</v>
      </c>
      <c r="AU1093" s="20" t="s">
        <v>84</v>
      </c>
    </row>
    <row r="1094" s="2" customFormat="1" ht="44.25" customHeight="1">
      <c r="A1094" s="41"/>
      <c r="B1094" s="42"/>
      <c r="C1094" s="205" t="s">
        <v>1527</v>
      </c>
      <c r="D1094" s="205" t="s">
        <v>218</v>
      </c>
      <c r="E1094" s="206" t="s">
        <v>1528</v>
      </c>
      <c r="F1094" s="207" t="s">
        <v>1529</v>
      </c>
      <c r="G1094" s="208" t="s">
        <v>281</v>
      </c>
      <c r="H1094" s="209">
        <v>2</v>
      </c>
      <c r="I1094" s="210"/>
      <c r="J1094" s="211">
        <f>ROUND(I1094*H1094,2)</f>
        <v>0</v>
      </c>
      <c r="K1094" s="207" t="s">
        <v>221</v>
      </c>
      <c r="L1094" s="47"/>
      <c r="M1094" s="212" t="s">
        <v>19</v>
      </c>
      <c r="N1094" s="213" t="s">
        <v>45</v>
      </c>
      <c r="O1094" s="87"/>
      <c r="P1094" s="214">
        <f>O1094*H1094</f>
        <v>0</v>
      </c>
      <c r="Q1094" s="214">
        <v>6.0000000000000002E-05</v>
      </c>
      <c r="R1094" s="214">
        <f>Q1094*H1094</f>
        <v>0.00012</v>
      </c>
      <c r="S1094" s="214">
        <v>0</v>
      </c>
      <c r="T1094" s="215">
        <f>S1094*H1094</f>
        <v>0</v>
      </c>
      <c r="U1094" s="41"/>
      <c r="V1094" s="41"/>
      <c r="W1094" s="41"/>
      <c r="X1094" s="41"/>
      <c r="Y1094" s="41"/>
      <c r="Z1094" s="41"/>
      <c r="AA1094" s="41"/>
      <c r="AB1094" s="41"/>
      <c r="AC1094" s="41"/>
      <c r="AD1094" s="41"/>
      <c r="AE1094" s="41"/>
      <c r="AR1094" s="216" t="s">
        <v>235</v>
      </c>
      <c r="AT1094" s="216" t="s">
        <v>218</v>
      </c>
      <c r="AU1094" s="216" t="s">
        <v>84</v>
      </c>
      <c r="AY1094" s="20" t="s">
        <v>216</v>
      </c>
      <c r="BE1094" s="217">
        <f>IF(N1094="základní",J1094,0)</f>
        <v>0</v>
      </c>
      <c r="BF1094" s="217">
        <f>IF(N1094="snížená",J1094,0)</f>
        <v>0</v>
      </c>
      <c r="BG1094" s="217">
        <f>IF(N1094="zákl. přenesená",J1094,0)</f>
        <v>0</v>
      </c>
      <c r="BH1094" s="217">
        <f>IF(N1094="sníž. přenesená",J1094,0)</f>
        <v>0</v>
      </c>
      <c r="BI1094" s="217">
        <f>IF(N1094="nulová",J1094,0)</f>
        <v>0</v>
      </c>
      <c r="BJ1094" s="20" t="s">
        <v>82</v>
      </c>
      <c r="BK1094" s="217">
        <f>ROUND(I1094*H1094,2)</f>
        <v>0</v>
      </c>
      <c r="BL1094" s="20" t="s">
        <v>235</v>
      </c>
      <c r="BM1094" s="216" t="s">
        <v>1530</v>
      </c>
    </row>
    <row r="1095" s="2" customFormat="1">
      <c r="A1095" s="41"/>
      <c r="B1095" s="42"/>
      <c r="C1095" s="43"/>
      <c r="D1095" s="218" t="s">
        <v>224</v>
      </c>
      <c r="E1095" s="43"/>
      <c r="F1095" s="219" t="s">
        <v>1531</v>
      </c>
      <c r="G1095" s="43"/>
      <c r="H1095" s="43"/>
      <c r="I1095" s="220"/>
      <c r="J1095" s="43"/>
      <c r="K1095" s="43"/>
      <c r="L1095" s="47"/>
      <c r="M1095" s="221"/>
      <c r="N1095" s="222"/>
      <c r="O1095" s="87"/>
      <c r="P1095" s="87"/>
      <c r="Q1095" s="87"/>
      <c r="R1095" s="87"/>
      <c r="S1095" s="87"/>
      <c r="T1095" s="88"/>
      <c r="U1095" s="41"/>
      <c r="V1095" s="41"/>
      <c r="W1095" s="41"/>
      <c r="X1095" s="41"/>
      <c r="Y1095" s="41"/>
      <c r="Z1095" s="41"/>
      <c r="AA1095" s="41"/>
      <c r="AB1095" s="41"/>
      <c r="AC1095" s="41"/>
      <c r="AD1095" s="41"/>
      <c r="AE1095" s="41"/>
      <c r="AT1095" s="20" t="s">
        <v>224</v>
      </c>
      <c r="AU1095" s="20" t="s">
        <v>84</v>
      </c>
    </row>
    <row r="1096" s="13" customFormat="1">
      <c r="A1096" s="13"/>
      <c r="B1096" s="223"/>
      <c r="C1096" s="224"/>
      <c r="D1096" s="225" t="s">
        <v>226</v>
      </c>
      <c r="E1096" s="226" t="s">
        <v>19</v>
      </c>
      <c r="F1096" s="227" t="s">
        <v>1532</v>
      </c>
      <c r="G1096" s="224"/>
      <c r="H1096" s="228">
        <v>2</v>
      </c>
      <c r="I1096" s="229"/>
      <c r="J1096" s="224"/>
      <c r="K1096" s="224"/>
      <c r="L1096" s="230"/>
      <c r="M1096" s="231"/>
      <c r="N1096" s="232"/>
      <c r="O1096" s="232"/>
      <c r="P1096" s="232"/>
      <c r="Q1096" s="232"/>
      <c r="R1096" s="232"/>
      <c r="S1096" s="232"/>
      <c r="T1096" s="23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234" t="s">
        <v>226</v>
      </c>
      <c r="AU1096" s="234" t="s">
        <v>84</v>
      </c>
      <c r="AV1096" s="13" t="s">
        <v>84</v>
      </c>
      <c r="AW1096" s="13" t="s">
        <v>35</v>
      </c>
      <c r="AX1096" s="13" t="s">
        <v>82</v>
      </c>
      <c r="AY1096" s="234" t="s">
        <v>216</v>
      </c>
    </row>
    <row r="1097" s="2" customFormat="1" ht="16.5" customHeight="1">
      <c r="A1097" s="41"/>
      <c r="B1097" s="42"/>
      <c r="C1097" s="246" t="s">
        <v>1533</v>
      </c>
      <c r="D1097" s="246" t="s">
        <v>278</v>
      </c>
      <c r="E1097" s="247" t="s">
        <v>1534</v>
      </c>
      <c r="F1097" s="248" t="s">
        <v>1535</v>
      </c>
      <c r="G1097" s="249" t="s">
        <v>281</v>
      </c>
      <c r="H1097" s="250">
        <v>2</v>
      </c>
      <c r="I1097" s="251"/>
      <c r="J1097" s="252">
        <f>ROUND(I1097*H1097,2)</f>
        <v>0</v>
      </c>
      <c r="K1097" s="248" t="s">
        <v>19</v>
      </c>
      <c r="L1097" s="253"/>
      <c r="M1097" s="254" t="s">
        <v>19</v>
      </c>
      <c r="N1097" s="255" t="s">
        <v>45</v>
      </c>
      <c r="O1097" s="87"/>
      <c r="P1097" s="214">
        <f>O1097*H1097</f>
        <v>0</v>
      </c>
      <c r="Q1097" s="214">
        <v>0</v>
      </c>
      <c r="R1097" s="214">
        <f>Q1097*H1097</f>
        <v>0</v>
      </c>
      <c r="S1097" s="214">
        <v>0</v>
      </c>
      <c r="T1097" s="215">
        <f>S1097*H1097</f>
        <v>0</v>
      </c>
      <c r="U1097" s="41"/>
      <c r="V1097" s="41"/>
      <c r="W1097" s="41"/>
      <c r="X1097" s="41"/>
      <c r="Y1097" s="41"/>
      <c r="Z1097" s="41"/>
      <c r="AA1097" s="41"/>
      <c r="AB1097" s="41"/>
      <c r="AC1097" s="41"/>
      <c r="AD1097" s="41"/>
      <c r="AE1097" s="41"/>
      <c r="AR1097" s="216" t="s">
        <v>392</v>
      </c>
      <c r="AT1097" s="216" t="s">
        <v>278</v>
      </c>
      <c r="AU1097" s="216" t="s">
        <v>84</v>
      </c>
      <c r="AY1097" s="20" t="s">
        <v>216</v>
      </c>
      <c r="BE1097" s="217">
        <f>IF(N1097="základní",J1097,0)</f>
        <v>0</v>
      </c>
      <c r="BF1097" s="217">
        <f>IF(N1097="snížená",J1097,0)</f>
        <v>0</v>
      </c>
      <c r="BG1097" s="217">
        <f>IF(N1097="zákl. přenesená",J1097,0)</f>
        <v>0</v>
      </c>
      <c r="BH1097" s="217">
        <f>IF(N1097="sníž. přenesená",J1097,0)</f>
        <v>0</v>
      </c>
      <c r="BI1097" s="217">
        <f>IF(N1097="nulová",J1097,0)</f>
        <v>0</v>
      </c>
      <c r="BJ1097" s="20" t="s">
        <v>82</v>
      </c>
      <c r="BK1097" s="217">
        <f>ROUND(I1097*H1097,2)</f>
        <v>0</v>
      </c>
      <c r="BL1097" s="20" t="s">
        <v>235</v>
      </c>
      <c r="BM1097" s="216" t="s">
        <v>1536</v>
      </c>
    </row>
    <row r="1098" s="2" customFormat="1">
      <c r="A1098" s="41"/>
      <c r="B1098" s="42"/>
      <c r="C1098" s="43"/>
      <c r="D1098" s="225" t="s">
        <v>262</v>
      </c>
      <c r="E1098" s="43"/>
      <c r="F1098" s="245" t="s">
        <v>263</v>
      </c>
      <c r="G1098" s="43"/>
      <c r="H1098" s="43"/>
      <c r="I1098" s="220"/>
      <c r="J1098" s="43"/>
      <c r="K1098" s="43"/>
      <c r="L1098" s="47"/>
      <c r="M1098" s="221"/>
      <c r="N1098" s="222"/>
      <c r="O1098" s="87"/>
      <c r="P1098" s="87"/>
      <c r="Q1098" s="87"/>
      <c r="R1098" s="87"/>
      <c r="S1098" s="87"/>
      <c r="T1098" s="88"/>
      <c r="U1098" s="41"/>
      <c r="V1098" s="41"/>
      <c r="W1098" s="41"/>
      <c r="X1098" s="41"/>
      <c r="Y1098" s="41"/>
      <c r="Z1098" s="41"/>
      <c r="AA1098" s="41"/>
      <c r="AB1098" s="41"/>
      <c r="AC1098" s="41"/>
      <c r="AD1098" s="41"/>
      <c r="AE1098" s="41"/>
      <c r="AT1098" s="20" t="s">
        <v>262</v>
      </c>
      <c r="AU1098" s="20" t="s">
        <v>84</v>
      </c>
    </row>
    <row r="1099" s="2" customFormat="1" ht="37.8" customHeight="1">
      <c r="A1099" s="41"/>
      <c r="B1099" s="42"/>
      <c r="C1099" s="205" t="s">
        <v>1537</v>
      </c>
      <c r="D1099" s="205" t="s">
        <v>218</v>
      </c>
      <c r="E1099" s="206" t="s">
        <v>1538</v>
      </c>
      <c r="F1099" s="207" t="s">
        <v>1539</v>
      </c>
      <c r="G1099" s="208" t="s">
        <v>281</v>
      </c>
      <c r="H1099" s="209">
        <v>1</v>
      </c>
      <c r="I1099" s="210"/>
      <c r="J1099" s="211">
        <f>ROUND(I1099*H1099,2)</f>
        <v>0</v>
      </c>
      <c r="K1099" s="207" t="s">
        <v>19</v>
      </c>
      <c r="L1099" s="47"/>
      <c r="M1099" s="212" t="s">
        <v>19</v>
      </c>
      <c r="N1099" s="213" t="s">
        <v>45</v>
      </c>
      <c r="O1099" s="87"/>
      <c r="P1099" s="214">
        <f>O1099*H1099</f>
        <v>0</v>
      </c>
      <c r="Q1099" s="214">
        <v>0.00012</v>
      </c>
      <c r="R1099" s="214">
        <f>Q1099*H1099</f>
        <v>0.00012</v>
      </c>
      <c r="S1099" s="214">
        <v>0</v>
      </c>
      <c r="T1099" s="215">
        <f>S1099*H1099</f>
        <v>0</v>
      </c>
      <c r="U1099" s="41"/>
      <c r="V1099" s="41"/>
      <c r="W1099" s="41"/>
      <c r="X1099" s="41"/>
      <c r="Y1099" s="41"/>
      <c r="Z1099" s="41"/>
      <c r="AA1099" s="41"/>
      <c r="AB1099" s="41"/>
      <c r="AC1099" s="41"/>
      <c r="AD1099" s="41"/>
      <c r="AE1099" s="41"/>
      <c r="AR1099" s="216" t="s">
        <v>235</v>
      </c>
      <c r="AT1099" s="216" t="s">
        <v>218</v>
      </c>
      <c r="AU1099" s="216" t="s">
        <v>84</v>
      </c>
      <c r="AY1099" s="20" t="s">
        <v>216</v>
      </c>
      <c r="BE1099" s="217">
        <f>IF(N1099="základní",J1099,0)</f>
        <v>0</v>
      </c>
      <c r="BF1099" s="217">
        <f>IF(N1099="snížená",J1099,0)</f>
        <v>0</v>
      </c>
      <c r="BG1099" s="217">
        <f>IF(N1099="zákl. přenesená",J1099,0)</f>
        <v>0</v>
      </c>
      <c r="BH1099" s="217">
        <f>IF(N1099="sníž. přenesená",J1099,0)</f>
        <v>0</v>
      </c>
      <c r="BI1099" s="217">
        <f>IF(N1099="nulová",J1099,0)</f>
        <v>0</v>
      </c>
      <c r="BJ1099" s="20" t="s">
        <v>82</v>
      </c>
      <c r="BK1099" s="217">
        <f>ROUND(I1099*H1099,2)</f>
        <v>0</v>
      </c>
      <c r="BL1099" s="20" t="s">
        <v>235</v>
      </c>
      <c r="BM1099" s="216" t="s">
        <v>1540</v>
      </c>
    </row>
    <row r="1100" s="13" customFormat="1">
      <c r="A1100" s="13"/>
      <c r="B1100" s="223"/>
      <c r="C1100" s="224"/>
      <c r="D1100" s="225" t="s">
        <v>226</v>
      </c>
      <c r="E1100" s="226" t="s">
        <v>19</v>
      </c>
      <c r="F1100" s="227" t="s">
        <v>1541</v>
      </c>
      <c r="G1100" s="224"/>
      <c r="H1100" s="228">
        <v>1</v>
      </c>
      <c r="I1100" s="229"/>
      <c r="J1100" s="224"/>
      <c r="K1100" s="224"/>
      <c r="L1100" s="230"/>
      <c r="M1100" s="231"/>
      <c r="N1100" s="232"/>
      <c r="O1100" s="232"/>
      <c r="P1100" s="232"/>
      <c r="Q1100" s="232"/>
      <c r="R1100" s="232"/>
      <c r="S1100" s="232"/>
      <c r="T1100" s="23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234" t="s">
        <v>226</v>
      </c>
      <c r="AU1100" s="234" t="s">
        <v>84</v>
      </c>
      <c r="AV1100" s="13" t="s">
        <v>84</v>
      </c>
      <c r="AW1100" s="13" t="s">
        <v>35</v>
      </c>
      <c r="AX1100" s="13" t="s">
        <v>82</v>
      </c>
      <c r="AY1100" s="234" t="s">
        <v>216</v>
      </c>
    </row>
    <row r="1101" s="2" customFormat="1" ht="16.5" customHeight="1">
      <c r="A1101" s="41"/>
      <c r="B1101" s="42"/>
      <c r="C1101" s="246" t="s">
        <v>1542</v>
      </c>
      <c r="D1101" s="246" t="s">
        <v>278</v>
      </c>
      <c r="E1101" s="247" t="s">
        <v>1543</v>
      </c>
      <c r="F1101" s="248" t="s">
        <v>1544</v>
      </c>
      <c r="G1101" s="249" t="s">
        <v>281</v>
      </c>
      <c r="H1101" s="250">
        <v>1</v>
      </c>
      <c r="I1101" s="251"/>
      <c r="J1101" s="252">
        <f>ROUND(I1101*H1101,2)</f>
        <v>0</v>
      </c>
      <c r="K1101" s="248" t="s">
        <v>19</v>
      </c>
      <c r="L1101" s="253"/>
      <c r="M1101" s="254" t="s">
        <v>19</v>
      </c>
      <c r="N1101" s="255" t="s">
        <v>45</v>
      </c>
      <c r="O1101" s="87"/>
      <c r="P1101" s="214">
        <f>O1101*H1101</f>
        <v>0</v>
      </c>
      <c r="Q1101" s="214">
        <v>0</v>
      </c>
      <c r="R1101" s="214">
        <f>Q1101*H1101</f>
        <v>0</v>
      </c>
      <c r="S1101" s="214">
        <v>0</v>
      </c>
      <c r="T1101" s="215">
        <f>S1101*H1101</f>
        <v>0</v>
      </c>
      <c r="U1101" s="41"/>
      <c r="V1101" s="41"/>
      <c r="W1101" s="41"/>
      <c r="X1101" s="41"/>
      <c r="Y1101" s="41"/>
      <c r="Z1101" s="41"/>
      <c r="AA1101" s="41"/>
      <c r="AB1101" s="41"/>
      <c r="AC1101" s="41"/>
      <c r="AD1101" s="41"/>
      <c r="AE1101" s="41"/>
      <c r="AR1101" s="216" t="s">
        <v>392</v>
      </c>
      <c r="AT1101" s="216" t="s">
        <v>278</v>
      </c>
      <c r="AU1101" s="216" t="s">
        <v>84</v>
      </c>
      <c r="AY1101" s="20" t="s">
        <v>216</v>
      </c>
      <c r="BE1101" s="217">
        <f>IF(N1101="základní",J1101,0)</f>
        <v>0</v>
      </c>
      <c r="BF1101" s="217">
        <f>IF(N1101="snížená",J1101,0)</f>
        <v>0</v>
      </c>
      <c r="BG1101" s="217">
        <f>IF(N1101="zákl. přenesená",J1101,0)</f>
        <v>0</v>
      </c>
      <c r="BH1101" s="217">
        <f>IF(N1101="sníž. přenesená",J1101,0)</f>
        <v>0</v>
      </c>
      <c r="BI1101" s="217">
        <f>IF(N1101="nulová",J1101,0)</f>
        <v>0</v>
      </c>
      <c r="BJ1101" s="20" t="s">
        <v>82</v>
      </c>
      <c r="BK1101" s="217">
        <f>ROUND(I1101*H1101,2)</f>
        <v>0</v>
      </c>
      <c r="BL1101" s="20" t="s">
        <v>235</v>
      </c>
      <c r="BM1101" s="216" t="s">
        <v>1545</v>
      </c>
    </row>
    <row r="1102" s="2" customFormat="1" ht="16.5" customHeight="1">
      <c r="A1102" s="41"/>
      <c r="B1102" s="42"/>
      <c r="C1102" s="205" t="s">
        <v>1546</v>
      </c>
      <c r="D1102" s="205" t="s">
        <v>218</v>
      </c>
      <c r="E1102" s="206" t="s">
        <v>1547</v>
      </c>
      <c r="F1102" s="207" t="s">
        <v>1548</v>
      </c>
      <c r="G1102" s="208" t="s">
        <v>281</v>
      </c>
      <c r="H1102" s="209">
        <v>11</v>
      </c>
      <c r="I1102" s="210"/>
      <c r="J1102" s="211">
        <f>ROUND(I1102*H1102,2)</f>
        <v>0</v>
      </c>
      <c r="K1102" s="207" t="s">
        <v>19</v>
      </c>
      <c r="L1102" s="47"/>
      <c r="M1102" s="212" t="s">
        <v>19</v>
      </c>
      <c r="N1102" s="213" t="s">
        <v>45</v>
      </c>
      <c r="O1102" s="87"/>
      <c r="P1102" s="214">
        <f>O1102*H1102</f>
        <v>0</v>
      </c>
      <c r="Q1102" s="214">
        <v>0</v>
      </c>
      <c r="R1102" s="214">
        <f>Q1102*H1102</f>
        <v>0</v>
      </c>
      <c r="S1102" s="214">
        <v>0</v>
      </c>
      <c r="T1102" s="215">
        <f>S1102*H1102</f>
        <v>0</v>
      </c>
      <c r="U1102" s="41"/>
      <c r="V1102" s="41"/>
      <c r="W1102" s="41"/>
      <c r="X1102" s="41"/>
      <c r="Y1102" s="41"/>
      <c r="Z1102" s="41"/>
      <c r="AA1102" s="41"/>
      <c r="AB1102" s="41"/>
      <c r="AC1102" s="41"/>
      <c r="AD1102" s="41"/>
      <c r="AE1102" s="41"/>
      <c r="AR1102" s="216" t="s">
        <v>235</v>
      </c>
      <c r="AT1102" s="216" t="s">
        <v>218</v>
      </c>
      <c r="AU1102" s="216" t="s">
        <v>84</v>
      </c>
      <c r="AY1102" s="20" t="s">
        <v>216</v>
      </c>
      <c r="BE1102" s="217">
        <f>IF(N1102="základní",J1102,0)</f>
        <v>0</v>
      </c>
      <c r="BF1102" s="217">
        <f>IF(N1102="snížená",J1102,0)</f>
        <v>0</v>
      </c>
      <c r="BG1102" s="217">
        <f>IF(N1102="zákl. přenesená",J1102,0)</f>
        <v>0</v>
      </c>
      <c r="BH1102" s="217">
        <f>IF(N1102="sníž. přenesená",J1102,0)</f>
        <v>0</v>
      </c>
      <c r="BI1102" s="217">
        <f>IF(N1102="nulová",J1102,0)</f>
        <v>0</v>
      </c>
      <c r="BJ1102" s="20" t="s">
        <v>82</v>
      </c>
      <c r="BK1102" s="217">
        <f>ROUND(I1102*H1102,2)</f>
        <v>0</v>
      </c>
      <c r="BL1102" s="20" t="s">
        <v>235</v>
      </c>
      <c r="BM1102" s="216" t="s">
        <v>1549</v>
      </c>
    </row>
    <row r="1103" s="2" customFormat="1">
      <c r="A1103" s="41"/>
      <c r="B1103" s="42"/>
      <c r="C1103" s="43"/>
      <c r="D1103" s="225" t="s">
        <v>262</v>
      </c>
      <c r="E1103" s="43"/>
      <c r="F1103" s="245" t="s">
        <v>1550</v>
      </c>
      <c r="G1103" s="43"/>
      <c r="H1103" s="43"/>
      <c r="I1103" s="220"/>
      <c r="J1103" s="43"/>
      <c r="K1103" s="43"/>
      <c r="L1103" s="47"/>
      <c r="M1103" s="221"/>
      <c r="N1103" s="222"/>
      <c r="O1103" s="87"/>
      <c r="P1103" s="87"/>
      <c r="Q1103" s="87"/>
      <c r="R1103" s="87"/>
      <c r="S1103" s="87"/>
      <c r="T1103" s="88"/>
      <c r="U1103" s="41"/>
      <c r="V1103" s="41"/>
      <c r="W1103" s="41"/>
      <c r="X1103" s="41"/>
      <c r="Y1103" s="41"/>
      <c r="Z1103" s="41"/>
      <c r="AA1103" s="41"/>
      <c r="AB1103" s="41"/>
      <c r="AC1103" s="41"/>
      <c r="AD1103" s="41"/>
      <c r="AE1103" s="41"/>
      <c r="AT1103" s="20" t="s">
        <v>262</v>
      </c>
      <c r="AU1103" s="20" t="s">
        <v>84</v>
      </c>
    </row>
    <row r="1104" s="2" customFormat="1" ht="21.75" customHeight="1">
      <c r="A1104" s="41"/>
      <c r="B1104" s="42"/>
      <c r="C1104" s="205" t="s">
        <v>1551</v>
      </c>
      <c r="D1104" s="205" t="s">
        <v>218</v>
      </c>
      <c r="E1104" s="206" t="s">
        <v>1552</v>
      </c>
      <c r="F1104" s="207" t="s">
        <v>1553</v>
      </c>
      <c r="G1104" s="208" t="s">
        <v>281</v>
      </c>
      <c r="H1104" s="209">
        <v>10</v>
      </c>
      <c r="I1104" s="210"/>
      <c r="J1104" s="211">
        <f>ROUND(I1104*H1104,2)</f>
        <v>0</v>
      </c>
      <c r="K1104" s="207" t="s">
        <v>19</v>
      </c>
      <c r="L1104" s="47"/>
      <c r="M1104" s="212" t="s">
        <v>19</v>
      </c>
      <c r="N1104" s="213" t="s">
        <v>45</v>
      </c>
      <c r="O1104" s="87"/>
      <c r="P1104" s="214">
        <f>O1104*H1104</f>
        <v>0</v>
      </c>
      <c r="Q1104" s="214">
        <v>0</v>
      </c>
      <c r="R1104" s="214">
        <f>Q1104*H1104</f>
        <v>0</v>
      </c>
      <c r="S1104" s="214">
        <v>0</v>
      </c>
      <c r="T1104" s="215">
        <f>S1104*H1104</f>
        <v>0</v>
      </c>
      <c r="U1104" s="41"/>
      <c r="V1104" s="41"/>
      <c r="W1104" s="41"/>
      <c r="X1104" s="41"/>
      <c r="Y1104" s="41"/>
      <c r="Z1104" s="41"/>
      <c r="AA1104" s="41"/>
      <c r="AB1104" s="41"/>
      <c r="AC1104" s="41"/>
      <c r="AD1104" s="41"/>
      <c r="AE1104" s="41"/>
      <c r="AR1104" s="216" t="s">
        <v>235</v>
      </c>
      <c r="AT1104" s="216" t="s">
        <v>218</v>
      </c>
      <c r="AU1104" s="216" t="s">
        <v>84</v>
      </c>
      <c r="AY1104" s="20" t="s">
        <v>216</v>
      </c>
      <c r="BE1104" s="217">
        <f>IF(N1104="základní",J1104,0)</f>
        <v>0</v>
      </c>
      <c r="BF1104" s="217">
        <f>IF(N1104="snížená",J1104,0)</f>
        <v>0</v>
      </c>
      <c r="BG1104" s="217">
        <f>IF(N1104="zákl. přenesená",J1104,0)</f>
        <v>0</v>
      </c>
      <c r="BH1104" s="217">
        <f>IF(N1104="sníž. přenesená",J1104,0)</f>
        <v>0</v>
      </c>
      <c r="BI1104" s="217">
        <f>IF(N1104="nulová",J1104,0)</f>
        <v>0</v>
      </c>
      <c r="BJ1104" s="20" t="s">
        <v>82</v>
      </c>
      <c r="BK1104" s="217">
        <f>ROUND(I1104*H1104,2)</f>
        <v>0</v>
      </c>
      <c r="BL1104" s="20" t="s">
        <v>235</v>
      </c>
      <c r="BM1104" s="216" t="s">
        <v>1554</v>
      </c>
    </row>
    <row r="1105" s="2" customFormat="1">
      <c r="A1105" s="41"/>
      <c r="B1105" s="42"/>
      <c r="C1105" s="43"/>
      <c r="D1105" s="225" t="s">
        <v>262</v>
      </c>
      <c r="E1105" s="43"/>
      <c r="F1105" s="245" t="s">
        <v>1555</v>
      </c>
      <c r="G1105" s="43"/>
      <c r="H1105" s="43"/>
      <c r="I1105" s="220"/>
      <c r="J1105" s="43"/>
      <c r="K1105" s="43"/>
      <c r="L1105" s="47"/>
      <c r="M1105" s="221"/>
      <c r="N1105" s="222"/>
      <c r="O1105" s="87"/>
      <c r="P1105" s="87"/>
      <c r="Q1105" s="87"/>
      <c r="R1105" s="87"/>
      <c r="S1105" s="87"/>
      <c r="T1105" s="88"/>
      <c r="U1105" s="41"/>
      <c r="V1105" s="41"/>
      <c r="W1105" s="41"/>
      <c r="X1105" s="41"/>
      <c r="Y1105" s="41"/>
      <c r="Z1105" s="41"/>
      <c r="AA1105" s="41"/>
      <c r="AB1105" s="41"/>
      <c r="AC1105" s="41"/>
      <c r="AD1105" s="41"/>
      <c r="AE1105" s="41"/>
      <c r="AT1105" s="20" t="s">
        <v>262</v>
      </c>
      <c r="AU1105" s="20" t="s">
        <v>84</v>
      </c>
    </row>
    <row r="1106" s="2" customFormat="1" ht="21.75" customHeight="1">
      <c r="A1106" s="41"/>
      <c r="B1106" s="42"/>
      <c r="C1106" s="205" t="s">
        <v>1556</v>
      </c>
      <c r="D1106" s="205" t="s">
        <v>218</v>
      </c>
      <c r="E1106" s="206" t="s">
        <v>1557</v>
      </c>
      <c r="F1106" s="207" t="s">
        <v>1558</v>
      </c>
      <c r="G1106" s="208" t="s">
        <v>281</v>
      </c>
      <c r="H1106" s="209">
        <v>11</v>
      </c>
      <c r="I1106" s="210"/>
      <c r="J1106" s="211">
        <f>ROUND(I1106*H1106,2)</f>
        <v>0</v>
      </c>
      <c r="K1106" s="207" t="s">
        <v>19</v>
      </c>
      <c r="L1106" s="47"/>
      <c r="M1106" s="212" t="s">
        <v>19</v>
      </c>
      <c r="N1106" s="213" t="s">
        <v>45</v>
      </c>
      <c r="O1106" s="87"/>
      <c r="P1106" s="214">
        <f>O1106*H1106</f>
        <v>0</v>
      </c>
      <c r="Q1106" s="214">
        <v>0</v>
      </c>
      <c r="R1106" s="214">
        <f>Q1106*H1106</f>
        <v>0</v>
      </c>
      <c r="S1106" s="214">
        <v>0</v>
      </c>
      <c r="T1106" s="215">
        <f>S1106*H1106</f>
        <v>0</v>
      </c>
      <c r="U1106" s="41"/>
      <c r="V1106" s="41"/>
      <c r="W1106" s="41"/>
      <c r="X1106" s="41"/>
      <c r="Y1106" s="41"/>
      <c r="Z1106" s="41"/>
      <c r="AA1106" s="41"/>
      <c r="AB1106" s="41"/>
      <c r="AC1106" s="41"/>
      <c r="AD1106" s="41"/>
      <c r="AE1106" s="41"/>
      <c r="AR1106" s="216" t="s">
        <v>235</v>
      </c>
      <c r="AT1106" s="216" t="s">
        <v>218</v>
      </c>
      <c r="AU1106" s="216" t="s">
        <v>84</v>
      </c>
      <c r="AY1106" s="20" t="s">
        <v>216</v>
      </c>
      <c r="BE1106" s="217">
        <f>IF(N1106="základní",J1106,0)</f>
        <v>0</v>
      </c>
      <c r="BF1106" s="217">
        <f>IF(N1106="snížená",J1106,0)</f>
        <v>0</v>
      </c>
      <c r="BG1106" s="217">
        <f>IF(N1106="zákl. přenesená",J1106,0)</f>
        <v>0</v>
      </c>
      <c r="BH1106" s="217">
        <f>IF(N1106="sníž. přenesená",J1106,0)</f>
        <v>0</v>
      </c>
      <c r="BI1106" s="217">
        <f>IF(N1106="nulová",J1106,0)</f>
        <v>0</v>
      </c>
      <c r="BJ1106" s="20" t="s">
        <v>82</v>
      </c>
      <c r="BK1106" s="217">
        <f>ROUND(I1106*H1106,2)</f>
        <v>0</v>
      </c>
      <c r="BL1106" s="20" t="s">
        <v>235</v>
      </c>
      <c r="BM1106" s="216" t="s">
        <v>1559</v>
      </c>
    </row>
    <row r="1107" s="2" customFormat="1">
      <c r="A1107" s="41"/>
      <c r="B1107" s="42"/>
      <c r="C1107" s="43"/>
      <c r="D1107" s="225" t="s">
        <v>262</v>
      </c>
      <c r="E1107" s="43"/>
      <c r="F1107" s="245" t="s">
        <v>1560</v>
      </c>
      <c r="G1107" s="43"/>
      <c r="H1107" s="43"/>
      <c r="I1107" s="220"/>
      <c r="J1107" s="43"/>
      <c r="K1107" s="43"/>
      <c r="L1107" s="47"/>
      <c r="M1107" s="221"/>
      <c r="N1107" s="222"/>
      <c r="O1107" s="87"/>
      <c r="P1107" s="87"/>
      <c r="Q1107" s="87"/>
      <c r="R1107" s="87"/>
      <c r="S1107" s="87"/>
      <c r="T1107" s="88"/>
      <c r="U1107" s="41"/>
      <c r="V1107" s="41"/>
      <c r="W1107" s="41"/>
      <c r="X1107" s="41"/>
      <c r="Y1107" s="41"/>
      <c r="Z1107" s="41"/>
      <c r="AA1107" s="41"/>
      <c r="AB1107" s="41"/>
      <c r="AC1107" s="41"/>
      <c r="AD1107" s="41"/>
      <c r="AE1107" s="41"/>
      <c r="AT1107" s="20" t="s">
        <v>262</v>
      </c>
      <c r="AU1107" s="20" t="s">
        <v>84</v>
      </c>
    </row>
    <row r="1108" s="2" customFormat="1" ht="55.5" customHeight="1">
      <c r="A1108" s="41"/>
      <c r="B1108" s="42"/>
      <c r="C1108" s="205" t="s">
        <v>1561</v>
      </c>
      <c r="D1108" s="205" t="s">
        <v>218</v>
      </c>
      <c r="E1108" s="206" t="s">
        <v>1562</v>
      </c>
      <c r="F1108" s="207" t="s">
        <v>1563</v>
      </c>
      <c r="G1108" s="208" t="s">
        <v>1564</v>
      </c>
      <c r="H1108" s="278"/>
      <c r="I1108" s="210"/>
      <c r="J1108" s="211">
        <f>ROUND(I1108*H1108,2)</f>
        <v>0</v>
      </c>
      <c r="K1108" s="207" t="s">
        <v>221</v>
      </c>
      <c r="L1108" s="47"/>
      <c r="M1108" s="212" t="s">
        <v>19</v>
      </c>
      <c r="N1108" s="213" t="s">
        <v>45</v>
      </c>
      <c r="O1108" s="87"/>
      <c r="P1108" s="214">
        <f>O1108*H1108</f>
        <v>0</v>
      </c>
      <c r="Q1108" s="214">
        <v>0</v>
      </c>
      <c r="R1108" s="214">
        <f>Q1108*H1108</f>
        <v>0</v>
      </c>
      <c r="S1108" s="214">
        <v>0</v>
      </c>
      <c r="T1108" s="215">
        <f>S1108*H1108</f>
        <v>0</v>
      </c>
      <c r="U1108" s="41"/>
      <c r="V1108" s="41"/>
      <c r="W1108" s="41"/>
      <c r="X1108" s="41"/>
      <c r="Y1108" s="41"/>
      <c r="Z1108" s="41"/>
      <c r="AA1108" s="41"/>
      <c r="AB1108" s="41"/>
      <c r="AC1108" s="41"/>
      <c r="AD1108" s="41"/>
      <c r="AE1108" s="41"/>
      <c r="AR1108" s="216" t="s">
        <v>235</v>
      </c>
      <c r="AT1108" s="216" t="s">
        <v>218</v>
      </c>
      <c r="AU1108" s="216" t="s">
        <v>84</v>
      </c>
      <c r="AY1108" s="20" t="s">
        <v>216</v>
      </c>
      <c r="BE1108" s="217">
        <f>IF(N1108="základní",J1108,0)</f>
        <v>0</v>
      </c>
      <c r="BF1108" s="217">
        <f>IF(N1108="snížená",J1108,0)</f>
        <v>0</v>
      </c>
      <c r="BG1108" s="217">
        <f>IF(N1108="zákl. přenesená",J1108,0)</f>
        <v>0</v>
      </c>
      <c r="BH1108" s="217">
        <f>IF(N1108="sníž. přenesená",J1108,0)</f>
        <v>0</v>
      </c>
      <c r="BI1108" s="217">
        <f>IF(N1108="nulová",J1108,0)</f>
        <v>0</v>
      </c>
      <c r="BJ1108" s="20" t="s">
        <v>82</v>
      </c>
      <c r="BK1108" s="217">
        <f>ROUND(I1108*H1108,2)</f>
        <v>0</v>
      </c>
      <c r="BL1108" s="20" t="s">
        <v>235</v>
      </c>
      <c r="BM1108" s="216" t="s">
        <v>1565</v>
      </c>
    </row>
    <row r="1109" s="2" customFormat="1">
      <c r="A1109" s="41"/>
      <c r="B1109" s="42"/>
      <c r="C1109" s="43"/>
      <c r="D1109" s="218" t="s">
        <v>224</v>
      </c>
      <c r="E1109" s="43"/>
      <c r="F1109" s="219" t="s">
        <v>1566</v>
      </c>
      <c r="G1109" s="43"/>
      <c r="H1109" s="43"/>
      <c r="I1109" s="220"/>
      <c r="J1109" s="43"/>
      <c r="K1109" s="43"/>
      <c r="L1109" s="47"/>
      <c r="M1109" s="221"/>
      <c r="N1109" s="222"/>
      <c r="O1109" s="87"/>
      <c r="P1109" s="87"/>
      <c r="Q1109" s="87"/>
      <c r="R1109" s="87"/>
      <c r="S1109" s="87"/>
      <c r="T1109" s="88"/>
      <c r="U1109" s="41"/>
      <c r="V1109" s="41"/>
      <c r="W1109" s="41"/>
      <c r="X1109" s="41"/>
      <c r="Y1109" s="41"/>
      <c r="Z1109" s="41"/>
      <c r="AA1109" s="41"/>
      <c r="AB1109" s="41"/>
      <c r="AC1109" s="41"/>
      <c r="AD1109" s="41"/>
      <c r="AE1109" s="41"/>
      <c r="AT1109" s="20" t="s">
        <v>224</v>
      </c>
      <c r="AU1109" s="20" t="s">
        <v>84</v>
      </c>
    </row>
    <row r="1110" s="12" customFormat="1" ht="22.8" customHeight="1">
      <c r="A1110" s="12"/>
      <c r="B1110" s="189"/>
      <c r="C1110" s="190"/>
      <c r="D1110" s="191" t="s">
        <v>73</v>
      </c>
      <c r="E1110" s="203" t="s">
        <v>1567</v>
      </c>
      <c r="F1110" s="203" t="s">
        <v>1568</v>
      </c>
      <c r="G1110" s="190"/>
      <c r="H1110" s="190"/>
      <c r="I1110" s="193"/>
      <c r="J1110" s="204">
        <f>BK1110</f>
        <v>0</v>
      </c>
      <c r="K1110" s="190"/>
      <c r="L1110" s="195"/>
      <c r="M1110" s="196"/>
      <c r="N1110" s="197"/>
      <c r="O1110" s="197"/>
      <c r="P1110" s="198">
        <f>SUM(P1111:P1130)</f>
        <v>0</v>
      </c>
      <c r="Q1110" s="197"/>
      <c r="R1110" s="198">
        <f>SUM(R1111:R1130)</f>
        <v>1.4001442000000002</v>
      </c>
      <c r="S1110" s="197"/>
      <c r="T1110" s="199">
        <f>SUM(T1111:T1130)</f>
        <v>1.3255920000000001</v>
      </c>
      <c r="U1110" s="12"/>
      <c r="V1110" s="12"/>
      <c r="W1110" s="12"/>
      <c r="X1110" s="12"/>
      <c r="Y1110" s="12"/>
      <c r="Z1110" s="12"/>
      <c r="AA1110" s="12"/>
      <c r="AB1110" s="12"/>
      <c r="AC1110" s="12"/>
      <c r="AD1110" s="12"/>
      <c r="AE1110" s="12"/>
      <c r="AR1110" s="200" t="s">
        <v>84</v>
      </c>
      <c r="AT1110" s="201" t="s">
        <v>73</v>
      </c>
      <c r="AU1110" s="201" t="s">
        <v>82</v>
      </c>
      <c r="AY1110" s="200" t="s">
        <v>216</v>
      </c>
      <c r="BK1110" s="202">
        <f>SUM(BK1111:BK1130)</f>
        <v>0</v>
      </c>
    </row>
    <row r="1111" s="2" customFormat="1" ht="33" customHeight="1">
      <c r="A1111" s="41"/>
      <c r="B1111" s="42"/>
      <c r="C1111" s="205" t="s">
        <v>1569</v>
      </c>
      <c r="D1111" s="205" t="s">
        <v>218</v>
      </c>
      <c r="E1111" s="206" t="s">
        <v>1570</v>
      </c>
      <c r="F1111" s="207" t="s">
        <v>1571</v>
      </c>
      <c r="G1111" s="208" t="s">
        <v>87</v>
      </c>
      <c r="H1111" s="209">
        <v>122.74</v>
      </c>
      <c r="I1111" s="210"/>
      <c r="J1111" s="211">
        <f>ROUND(I1111*H1111,2)</f>
        <v>0</v>
      </c>
      <c r="K1111" s="207" t="s">
        <v>221</v>
      </c>
      <c r="L1111" s="47"/>
      <c r="M1111" s="212" t="s">
        <v>19</v>
      </c>
      <c r="N1111" s="213" t="s">
        <v>45</v>
      </c>
      <c r="O1111" s="87"/>
      <c r="P1111" s="214">
        <f>O1111*H1111</f>
        <v>0</v>
      </c>
      <c r="Q1111" s="214">
        <v>0.010800000000000001</v>
      </c>
      <c r="R1111" s="214">
        <f>Q1111*H1111</f>
        <v>1.3255920000000001</v>
      </c>
      <c r="S1111" s="214">
        <v>0.010800000000000001</v>
      </c>
      <c r="T1111" s="215">
        <f>S1111*H1111</f>
        <v>1.3255920000000001</v>
      </c>
      <c r="U1111" s="41"/>
      <c r="V1111" s="41"/>
      <c r="W1111" s="41"/>
      <c r="X1111" s="41"/>
      <c r="Y1111" s="41"/>
      <c r="Z1111" s="41"/>
      <c r="AA1111" s="41"/>
      <c r="AB1111" s="41"/>
      <c r="AC1111" s="41"/>
      <c r="AD1111" s="41"/>
      <c r="AE1111" s="41"/>
      <c r="AR1111" s="216" t="s">
        <v>235</v>
      </c>
      <c r="AT1111" s="216" t="s">
        <v>218</v>
      </c>
      <c r="AU1111" s="216" t="s">
        <v>84</v>
      </c>
      <c r="AY1111" s="20" t="s">
        <v>216</v>
      </c>
      <c r="BE1111" s="217">
        <f>IF(N1111="základní",J1111,0)</f>
        <v>0</v>
      </c>
      <c r="BF1111" s="217">
        <f>IF(N1111="snížená",J1111,0)</f>
        <v>0</v>
      </c>
      <c r="BG1111" s="217">
        <f>IF(N1111="zákl. přenesená",J1111,0)</f>
        <v>0</v>
      </c>
      <c r="BH1111" s="217">
        <f>IF(N1111="sníž. přenesená",J1111,0)</f>
        <v>0</v>
      </c>
      <c r="BI1111" s="217">
        <f>IF(N1111="nulová",J1111,0)</f>
        <v>0</v>
      </c>
      <c r="BJ1111" s="20" t="s">
        <v>82</v>
      </c>
      <c r="BK1111" s="217">
        <f>ROUND(I1111*H1111,2)</f>
        <v>0</v>
      </c>
      <c r="BL1111" s="20" t="s">
        <v>235</v>
      </c>
      <c r="BM1111" s="216" t="s">
        <v>1572</v>
      </c>
    </row>
    <row r="1112" s="2" customFormat="1">
      <c r="A1112" s="41"/>
      <c r="B1112" s="42"/>
      <c r="C1112" s="43"/>
      <c r="D1112" s="218" t="s">
        <v>224</v>
      </c>
      <c r="E1112" s="43"/>
      <c r="F1112" s="219" t="s">
        <v>1573</v>
      </c>
      <c r="G1112" s="43"/>
      <c r="H1112" s="43"/>
      <c r="I1112" s="220"/>
      <c r="J1112" s="43"/>
      <c r="K1112" s="43"/>
      <c r="L1112" s="47"/>
      <c r="M1112" s="221"/>
      <c r="N1112" s="222"/>
      <c r="O1112" s="87"/>
      <c r="P1112" s="87"/>
      <c r="Q1112" s="87"/>
      <c r="R1112" s="87"/>
      <c r="S1112" s="87"/>
      <c r="T1112" s="88"/>
      <c r="U1112" s="41"/>
      <c r="V1112" s="41"/>
      <c r="W1112" s="41"/>
      <c r="X1112" s="41"/>
      <c r="Y1112" s="41"/>
      <c r="Z1112" s="41"/>
      <c r="AA1112" s="41"/>
      <c r="AB1112" s="41"/>
      <c r="AC1112" s="41"/>
      <c r="AD1112" s="41"/>
      <c r="AE1112" s="41"/>
      <c r="AT1112" s="20" t="s">
        <v>224</v>
      </c>
      <c r="AU1112" s="20" t="s">
        <v>84</v>
      </c>
    </row>
    <row r="1113" s="13" customFormat="1">
      <c r="A1113" s="13"/>
      <c r="B1113" s="223"/>
      <c r="C1113" s="224"/>
      <c r="D1113" s="225" t="s">
        <v>226</v>
      </c>
      <c r="E1113" s="226" t="s">
        <v>19</v>
      </c>
      <c r="F1113" s="227" t="s">
        <v>151</v>
      </c>
      <c r="G1113" s="224"/>
      <c r="H1113" s="228">
        <v>122.74</v>
      </c>
      <c r="I1113" s="229"/>
      <c r="J1113" s="224"/>
      <c r="K1113" s="224"/>
      <c r="L1113" s="230"/>
      <c r="M1113" s="231"/>
      <c r="N1113" s="232"/>
      <c r="O1113" s="232"/>
      <c r="P1113" s="232"/>
      <c r="Q1113" s="232"/>
      <c r="R1113" s="232"/>
      <c r="S1113" s="232"/>
      <c r="T1113" s="23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T1113" s="234" t="s">
        <v>226</v>
      </c>
      <c r="AU1113" s="234" t="s">
        <v>84</v>
      </c>
      <c r="AV1113" s="13" t="s">
        <v>84</v>
      </c>
      <c r="AW1113" s="13" t="s">
        <v>35</v>
      </c>
      <c r="AX1113" s="13" t="s">
        <v>82</v>
      </c>
      <c r="AY1113" s="234" t="s">
        <v>216</v>
      </c>
    </row>
    <row r="1114" s="2" customFormat="1" ht="24.15" customHeight="1">
      <c r="A1114" s="41"/>
      <c r="B1114" s="42"/>
      <c r="C1114" s="205" t="s">
        <v>1574</v>
      </c>
      <c r="D1114" s="205" t="s">
        <v>218</v>
      </c>
      <c r="E1114" s="206" t="s">
        <v>1575</v>
      </c>
      <c r="F1114" s="207" t="s">
        <v>1576</v>
      </c>
      <c r="G1114" s="208" t="s">
        <v>281</v>
      </c>
      <c r="H1114" s="209">
        <v>50</v>
      </c>
      <c r="I1114" s="210"/>
      <c r="J1114" s="211">
        <f>ROUND(I1114*H1114,2)</f>
        <v>0</v>
      </c>
      <c r="K1114" s="207" t="s">
        <v>221</v>
      </c>
      <c r="L1114" s="47"/>
      <c r="M1114" s="212" t="s">
        <v>19</v>
      </c>
      <c r="N1114" s="213" t="s">
        <v>45</v>
      </c>
      <c r="O1114" s="87"/>
      <c r="P1114" s="214">
        <f>O1114*H1114</f>
        <v>0</v>
      </c>
      <c r="Q1114" s="214">
        <v>0.00019000000000000001</v>
      </c>
      <c r="R1114" s="214">
        <f>Q1114*H1114</f>
        <v>0.0094999999999999998</v>
      </c>
      <c r="S1114" s="214">
        <v>0</v>
      </c>
      <c r="T1114" s="215">
        <f>S1114*H1114</f>
        <v>0</v>
      </c>
      <c r="U1114" s="41"/>
      <c r="V1114" s="41"/>
      <c r="W1114" s="41"/>
      <c r="X1114" s="41"/>
      <c r="Y1114" s="41"/>
      <c r="Z1114" s="41"/>
      <c r="AA1114" s="41"/>
      <c r="AB1114" s="41"/>
      <c r="AC1114" s="41"/>
      <c r="AD1114" s="41"/>
      <c r="AE1114" s="41"/>
      <c r="AR1114" s="216" t="s">
        <v>235</v>
      </c>
      <c r="AT1114" s="216" t="s">
        <v>218</v>
      </c>
      <c r="AU1114" s="216" t="s">
        <v>84</v>
      </c>
      <c r="AY1114" s="20" t="s">
        <v>216</v>
      </c>
      <c r="BE1114" s="217">
        <f>IF(N1114="základní",J1114,0)</f>
        <v>0</v>
      </c>
      <c r="BF1114" s="217">
        <f>IF(N1114="snížená",J1114,0)</f>
        <v>0</v>
      </c>
      <c r="BG1114" s="217">
        <f>IF(N1114="zákl. přenesená",J1114,0)</f>
        <v>0</v>
      </c>
      <c r="BH1114" s="217">
        <f>IF(N1114="sníž. přenesená",J1114,0)</f>
        <v>0</v>
      </c>
      <c r="BI1114" s="217">
        <f>IF(N1114="nulová",J1114,0)</f>
        <v>0</v>
      </c>
      <c r="BJ1114" s="20" t="s">
        <v>82</v>
      </c>
      <c r="BK1114" s="217">
        <f>ROUND(I1114*H1114,2)</f>
        <v>0</v>
      </c>
      <c r="BL1114" s="20" t="s">
        <v>235</v>
      </c>
      <c r="BM1114" s="216" t="s">
        <v>1577</v>
      </c>
    </row>
    <row r="1115" s="2" customFormat="1">
      <c r="A1115" s="41"/>
      <c r="B1115" s="42"/>
      <c r="C1115" s="43"/>
      <c r="D1115" s="218" t="s">
        <v>224</v>
      </c>
      <c r="E1115" s="43"/>
      <c r="F1115" s="219" t="s">
        <v>1578</v>
      </c>
      <c r="G1115" s="43"/>
      <c r="H1115" s="43"/>
      <c r="I1115" s="220"/>
      <c r="J1115" s="43"/>
      <c r="K1115" s="43"/>
      <c r="L1115" s="47"/>
      <c r="M1115" s="221"/>
      <c r="N1115" s="222"/>
      <c r="O1115" s="87"/>
      <c r="P1115" s="87"/>
      <c r="Q1115" s="87"/>
      <c r="R1115" s="87"/>
      <c r="S1115" s="87"/>
      <c r="T1115" s="88"/>
      <c r="U1115" s="41"/>
      <c r="V1115" s="41"/>
      <c r="W1115" s="41"/>
      <c r="X1115" s="41"/>
      <c r="Y1115" s="41"/>
      <c r="Z1115" s="41"/>
      <c r="AA1115" s="41"/>
      <c r="AB1115" s="41"/>
      <c r="AC1115" s="41"/>
      <c r="AD1115" s="41"/>
      <c r="AE1115" s="41"/>
      <c r="AT1115" s="20" t="s">
        <v>224</v>
      </c>
      <c r="AU1115" s="20" t="s">
        <v>84</v>
      </c>
    </row>
    <row r="1116" s="13" customFormat="1">
      <c r="A1116" s="13"/>
      <c r="B1116" s="223"/>
      <c r="C1116" s="224"/>
      <c r="D1116" s="225" t="s">
        <v>226</v>
      </c>
      <c r="E1116" s="226" t="s">
        <v>19</v>
      </c>
      <c r="F1116" s="227" t="s">
        <v>1579</v>
      </c>
      <c r="G1116" s="224"/>
      <c r="H1116" s="228">
        <v>50</v>
      </c>
      <c r="I1116" s="229"/>
      <c r="J1116" s="224"/>
      <c r="K1116" s="224"/>
      <c r="L1116" s="230"/>
      <c r="M1116" s="231"/>
      <c r="N1116" s="232"/>
      <c r="O1116" s="232"/>
      <c r="P1116" s="232"/>
      <c r="Q1116" s="232"/>
      <c r="R1116" s="232"/>
      <c r="S1116" s="232"/>
      <c r="T1116" s="233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234" t="s">
        <v>226</v>
      </c>
      <c r="AU1116" s="234" t="s">
        <v>84</v>
      </c>
      <c r="AV1116" s="13" t="s">
        <v>84</v>
      </c>
      <c r="AW1116" s="13" t="s">
        <v>35</v>
      </c>
      <c r="AX1116" s="13" t="s">
        <v>82</v>
      </c>
      <c r="AY1116" s="234" t="s">
        <v>216</v>
      </c>
    </row>
    <row r="1117" s="2" customFormat="1" ht="24.15" customHeight="1">
      <c r="A1117" s="41"/>
      <c r="B1117" s="42"/>
      <c r="C1117" s="205" t="s">
        <v>1580</v>
      </c>
      <c r="D1117" s="205" t="s">
        <v>218</v>
      </c>
      <c r="E1117" s="206" t="s">
        <v>1581</v>
      </c>
      <c r="F1117" s="207" t="s">
        <v>1582</v>
      </c>
      <c r="G1117" s="208" t="s">
        <v>87</v>
      </c>
      <c r="H1117" s="209">
        <v>122.74</v>
      </c>
      <c r="I1117" s="210"/>
      <c r="J1117" s="211">
        <f>ROUND(I1117*H1117,2)</f>
        <v>0</v>
      </c>
      <c r="K1117" s="207" t="s">
        <v>221</v>
      </c>
      <c r="L1117" s="47"/>
      <c r="M1117" s="212" t="s">
        <v>19</v>
      </c>
      <c r="N1117" s="213" t="s">
        <v>45</v>
      </c>
      <c r="O1117" s="87"/>
      <c r="P1117" s="214">
        <f>O1117*H1117</f>
        <v>0</v>
      </c>
      <c r="Q1117" s="214">
        <v>0</v>
      </c>
      <c r="R1117" s="214">
        <f>Q1117*H1117</f>
        <v>0</v>
      </c>
      <c r="S1117" s="214">
        <v>0</v>
      </c>
      <c r="T1117" s="215">
        <f>S1117*H1117</f>
        <v>0</v>
      </c>
      <c r="U1117" s="41"/>
      <c r="V1117" s="41"/>
      <c r="W1117" s="41"/>
      <c r="X1117" s="41"/>
      <c r="Y1117" s="41"/>
      <c r="Z1117" s="41"/>
      <c r="AA1117" s="41"/>
      <c r="AB1117" s="41"/>
      <c r="AC1117" s="41"/>
      <c r="AD1117" s="41"/>
      <c r="AE1117" s="41"/>
      <c r="AR1117" s="216" t="s">
        <v>235</v>
      </c>
      <c r="AT1117" s="216" t="s">
        <v>218</v>
      </c>
      <c r="AU1117" s="216" t="s">
        <v>84</v>
      </c>
      <c r="AY1117" s="20" t="s">
        <v>216</v>
      </c>
      <c r="BE1117" s="217">
        <f>IF(N1117="základní",J1117,0)</f>
        <v>0</v>
      </c>
      <c r="BF1117" s="217">
        <f>IF(N1117="snížená",J1117,0)</f>
        <v>0</v>
      </c>
      <c r="BG1117" s="217">
        <f>IF(N1117="zákl. přenesená",J1117,0)</f>
        <v>0</v>
      </c>
      <c r="BH1117" s="217">
        <f>IF(N1117="sníž. přenesená",J1117,0)</f>
        <v>0</v>
      </c>
      <c r="BI1117" s="217">
        <f>IF(N1117="nulová",J1117,0)</f>
        <v>0</v>
      </c>
      <c r="BJ1117" s="20" t="s">
        <v>82</v>
      </c>
      <c r="BK1117" s="217">
        <f>ROUND(I1117*H1117,2)</f>
        <v>0</v>
      </c>
      <c r="BL1117" s="20" t="s">
        <v>235</v>
      </c>
      <c r="BM1117" s="216" t="s">
        <v>1583</v>
      </c>
    </row>
    <row r="1118" s="2" customFormat="1">
      <c r="A1118" s="41"/>
      <c r="B1118" s="42"/>
      <c r="C1118" s="43"/>
      <c r="D1118" s="218" t="s">
        <v>224</v>
      </c>
      <c r="E1118" s="43"/>
      <c r="F1118" s="219" t="s">
        <v>1584</v>
      </c>
      <c r="G1118" s="43"/>
      <c r="H1118" s="43"/>
      <c r="I1118" s="220"/>
      <c r="J1118" s="43"/>
      <c r="K1118" s="43"/>
      <c r="L1118" s="47"/>
      <c r="M1118" s="221"/>
      <c r="N1118" s="222"/>
      <c r="O1118" s="87"/>
      <c r="P1118" s="87"/>
      <c r="Q1118" s="87"/>
      <c r="R1118" s="87"/>
      <c r="S1118" s="87"/>
      <c r="T1118" s="88"/>
      <c r="U1118" s="41"/>
      <c r="V1118" s="41"/>
      <c r="W1118" s="41"/>
      <c r="X1118" s="41"/>
      <c r="Y1118" s="41"/>
      <c r="Z1118" s="41"/>
      <c r="AA1118" s="41"/>
      <c r="AB1118" s="41"/>
      <c r="AC1118" s="41"/>
      <c r="AD1118" s="41"/>
      <c r="AE1118" s="41"/>
      <c r="AT1118" s="20" t="s">
        <v>224</v>
      </c>
      <c r="AU1118" s="20" t="s">
        <v>84</v>
      </c>
    </row>
    <row r="1119" s="13" customFormat="1">
      <c r="A1119" s="13"/>
      <c r="B1119" s="223"/>
      <c r="C1119" s="224"/>
      <c r="D1119" s="225" t="s">
        <v>226</v>
      </c>
      <c r="E1119" s="226" t="s">
        <v>19</v>
      </c>
      <c r="F1119" s="227" t="s">
        <v>151</v>
      </c>
      <c r="G1119" s="224"/>
      <c r="H1119" s="228">
        <v>122.74</v>
      </c>
      <c r="I1119" s="229"/>
      <c r="J1119" s="224"/>
      <c r="K1119" s="224"/>
      <c r="L1119" s="230"/>
      <c r="M1119" s="231"/>
      <c r="N1119" s="232"/>
      <c r="O1119" s="232"/>
      <c r="P1119" s="232"/>
      <c r="Q1119" s="232"/>
      <c r="R1119" s="232"/>
      <c r="S1119" s="232"/>
      <c r="T1119" s="23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T1119" s="234" t="s">
        <v>226</v>
      </c>
      <c r="AU1119" s="234" t="s">
        <v>84</v>
      </c>
      <c r="AV1119" s="13" t="s">
        <v>84</v>
      </c>
      <c r="AW1119" s="13" t="s">
        <v>35</v>
      </c>
      <c r="AX1119" s="13" t="s">
        <v>82</v>
      </c>
      <c r="AY1119" s="234" t="s">
        <v>216</v>
      </c>
    </row>
    <row r="1120" s="2" customFormat="1" ht="24.15" customHeight="1">
      <c r="A1120" s="41"/>
      <c r="B1120" s="42"/>
      <c r="C1120" s="205" t="s">
        <v>1585</v>
      </c>
      <c r="D1120" s="205" t="s">
        <v>218</v>
      </c>
      <c r="E1120" s="206" t="s">
        <v>1586</v>
      </c>
      <c r="F1120" s="207" t="s">
        <v>1587</v>
      </c>
      <c r="G1120" s="208" t="s">
        <v>87</v>
      </c>
      <c r="H1120" s="209">
        <v>122.74</v>
      </c>
      <c r="I1120" s="210"/>
      <c r="J1120" s="211">
        <f>ROUND(I1120*H1120,2)</f>
        <v>0</v>
      </c>
      <c r="K1120" s="207" t="s">
        <v>221</v>
      </c>
      <c r="L1120" s="47"/>
      <c r="M1120" s="212" t="s">
        <v>19</v>
      </c>
      <c r="N1120" s="213" t="s">
        <v>45</v>
      </c>
      <c r="O1120" s="87"/>
      <c r="P1120" s="214">
        <f>O1120*H1120</f>
        <v>0</v>
      </c>
      <c r="Q1120" s="214">
        <v>0</v>
      </c>
      <c r="R1120" s="214">
        <f>Q1120*H1120</f>
        <v>0</v>
      </c>
      <c r="S1120" s="214">
        <v>0</v>
      </c>
      <c r="T1120" s="215">
        <f>S1120*H1120</f>
        <v>0</v>
      </c>
      <c r="U1120" s="41"/>
      <c r="V1120" s="41"/>
      <c r="W1120" s="41"/>
      <c r="X1120" s="41"/>
      <c r="Y1120" s="41"/>
      <c r="Z1120" s="41"/>
      <c r="AA1120" s="41"/>
      <c r="AB1120" s="41"/>
      <c r="AC1120" s="41"/>
      <c r="AD1120" s="41"/>
      <c r="AE1120" s="41"/>
      <c r="AR1120" s="216" t="s">
        <v>235</v>
      </c>
      <c r="AT1120" s="216" t="s">
        <v>218</v>
      </c>
      <c r="AU1120" s="216" t="s">
        <v>84</v>
      </c>
      <c r="AY1120" s="20" t="s">
        <v>216</v>
      </c>
      <c r="BE1120" s="217">
        <f>IF(N1120="základní",J1120,0)</f>
        <v>0</v>
      </c>
      <c r="BF1120" s="217">
        <f>IF(N1120="snížená",J1120,0)</f>
        <v>0</v>
      </c>
      <c r="BG1120" s="217">
        <f>IF(N1120="zákl. přenesená",J1120,0)</f>
        <v>0</v>
      </c>
      <c r="BH1120" s="217">
        <f>IF(N1120="sníž. přenesená",J1120,0)</f>
        <v>0</v>
      </c>
      <c r="BI1120" s="217">
        <f>IF(N1120="nulová",J1120,0)</f>
        <v>0</v>
      </c>
      <c r="BJ1120" s="20" t="s">
        <v>82</v>
      </c>
      <c r="BK1120" s="217">
        <f>ROUND(I1120*H1120,2)</f>
        <v>0</v>
      </c>
      <c r="BL1120" s="20" t="s">
        <v>235</v>
      </c>
      <c r="BM1120" s="216" t="s">
        <v>1588</v>
      </c>
    </row>
    <row r="1121" s="2" customFormat="1">
      <c r="A1121" s="41"/>
      <c r="B1121" s="42"/>
      <c r="C1121" s="43"/>
      <c r="D1121" s="218" t="s">
        <v>224</v>
      </c>
      <c r="E1121" s="43"/>
      <c r="F1121" s="219" t="s">
        <v>1589</v>
      </c>
      <c r="G1121" s="43"/>
      <c r="H1121" s="43"/>
      <c r="I1121" s="220"/>
      <c r="J1121" s="43"/>
      <c r="K1121" s="43"/>
      <c r="L1121" s="47"/>
      <c r="M1121" s="221"/>
      <c r="N1121" s="222"/>
      <c r="O1121" s="87"/>
      <c r="P1121" s="87"/>
      <c r="Q1121" s="87"/>
      <c r="R1121" s="87"/>
      <c r="S1121" s="87"/>
      <c r="T1121" s="88"/>
      <c r="U1121" s="41"/>
      <c r="V1121" s="41"/>
      <c r="W1121" s="41"/>
      <c r="X1121" s="41"/>
      <c r="Y1121" s="41"/>
      <c r="Z1121" s="41"/>
      <c r="AA1121" s="41"/>
      <c r="AB1121" s="41"/>
      <c r="AC1121" s="41"/>
      <c r="AD1121" s="41"/>
      <c r="AE1121" s="41"/>
      <c r="AT1121" s="20" t="s">
        <v>224</v>
      </c>
      <c r="AU1121" s="20" t="s">
        <v>84</v>
      </c>
    </row>
    <row r="1122" s="13" customFormat="1">
      <c r="A1122" s="13"/>
      <c r="B1122" s="223"/>
      <c r="C1122" s="224"/>
      <c r="D1122" s="225" t="s">
        <v>226</v>
      </c>
      <c r="E1122" s="226" t="s">
        <v>19</v>
      </c>
      <c r="F1122" s="227" t="s">
        <v>151</v>
      </c>
      <c r="G1122" s="224"/>
      <c r="H1122" s="228">
        <v>122.74</v>
      </c>
      <c r="I1122" s="229"/>
      <c r="J1122" s="224"/>
      <c r="K1122" s="224"/>
      <c r="L1122" s="230"/>
      <c r="M1122" s="231"/>
      <c r="N1122" s="232"/>
      <c r="O1122" s="232"/>
      <c r="P1122" s="232"/>
      <c r="Q1122" s="232"/>
      <c r="R1122" s="232"/>
      <c r="S1122" s="232"/>
      <c r="T1122" s="233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34" t="s">
        <v>226</v>
      </c>
      <c r="AU1122" s="234" t="s">
        <v>84</v>
      </c>
      <c r="AV1122" s="13" t="s">
        <v>84</v>
      </c>
      <c r="AW1122" s="13" t="s">
        <v>35</v>
      </c>
      <c r="AX1122" s="13" t="s">
        <v>82</v>
      </c>
      <c r="AY1122" s="234" t="s">
        <v>216</v>
      </c>
    </row>
    <row r="1123" s="2" customFormat="1" ht="24.15" customHeight="1">
      <c r="A1123" s="41"/>
      <c r="B1123" s="42"/>
      <c r="C1123" s="205" t="s">
        <v>1590</v>
      </c>
      <c r="D1123" s="205" t="s">
        <v>218</v>
      </c>
      <c r="E1123" s="206" t="s">
        <v>1591</v>
      </c>
      <c r="F1123" s="207" t="s">
        <v>1592</v>
      </c>
      <c r="G1123" s="208" t="s">
        <v>87</v>
      </c>
      <c r="H1123" s="209">
        <v>122.74</v>
      </c>
      <c r="I1123" s="210"/>
      <c r="J1123" s="211">
        <f>ROUND(I1123*H1123,2)</f>
        <v>0</v>
      </c>
      <c r="K1123" s="207" t="s">
        <v>221</v>
      </c>
      <c r="L1123" s="47"/>
      <c r="M1123" s="212" t="s">
        <v>19</v>
      </c>
      <c r="N1123" s="213" t="s">
        <v>45</v>
      </c>
      <c r="O1123" s="87"/>
      <c r="P1123" s="214">
        <f>O1123*H1123</f>
        <v>0</v>
      </c>
      <c r="Q1123" s="214">
        <v>0.00025000000000000001</v>
      </c>
      <c r="R1123" s="214">
        <f>Q1123*H1123</f>
        <v>0.030685</v>
      </c>
      <c r="S1123" s="214">
        <v>0</v>
      </c>
      <c r="T1123" s="215">
        <f>S1123*H1123</f>
        <v>0</v>
      </c>
      <c r="U1123" s="41"/>
      <c r="V1123" s="41"/>
      <c r="W1123" s="41"/>
      <c r="X1123" s="41"/>
      <c r="Y1123" s="41"/>
      <c r="Z1123" s="41"/>
      <c r="AA1123" s="41"/>
      <c r="AB1123" s="41"/>
      <c r="AC1123" s="41"/>
      <c r="AD1123" s="41"/>
      <c r="AE1123" s="41"/>
      <c r="AR1123" s="216" t="s">
        <v>235</v>
      </c>
      <c r="AT1123" s="216" t="s">
        <v>218</v>
      </c>
      <c r="AU1123" s="216" t="s">
        <v>84</v>
      </c>
      <c r="AY1123" s="20" t="s">
        <v>216</v>
      </c>
      <c r="BE1123" s="217">
        <f>IF(N1123="základní",J1123,0)</f>
        <v>0</v>
      </c>
      <c r="BF1123" s="217">
        <f>IF(N1123="snížená",J1123,0)</f>
        <v>0</v>
      </c>
      <c r="BG1123" s="217">
        <f>IF(N1123="zákl. přenesená",J1123,0)</f>
        <v>0</v>
      </c>
      <c r="BH1123" s="217">
        <f>IF(N1123="sníž. přenesená",J1123,0)</f>
        <v>0</v>
      </c>
      <c r="BI1123" s="217">
        <f>IF(N1123="nulová",J1123,0)</f>
        <v>0</v>
      </c>
      <c r="BJ1123" s="20" t="s">
        <v>82</v>
      </c>
      <c r="BK1123" s="217">
        <f>ROUND(I1123*H1123,2)</f>
        <v>0</v>
      </c>
      <c r="BL1123" s="20" t="s">
        <v>235</v>
      </c>
      <c r="BM1123" s="216" t="s">
        <v>1593</v>
      </c>
    </row>
    <row r="1124" s="2" customFormat="1">
      <c r="A1124" s="41"/>
      <c r="B1124" s="42"/>
      <c r="C1124" s="43"/>
      <c r="D1124" s="218" t="s">
        <v>224</v>
      </c>
      <c r="E1124" s="43"/>
      <c r="F1124" s="219" t="s">
        <v>1594</v>
      </c>
      <c r="G1124" s="43"/>
      <c r="H1124" s="43"/>
      <c r="I1124" s="220"/>
      <c r="J1124" s="43"/>
      <c r="K1124" s="43"/>
      <c r="L1124" s="47"/>
      <c r="M1124" s="221"/>
      <c r="N1124" s="222"/>
      <c r="O1124" s="87"/>
      <c r="P1124" s="87"/>
      <c r="Q1124" s="87"/>
      <c r="R1124" s="87"/>
      <c r="S1124" s="87"/>
      <c r="T1124" s="88"/>
      <c r="U1124" s="41"/>
      <c r="V1124" s="41"/>
      <c r="W1124" s="41"/>
      <c r="X1124" s="41"/>
      <c r="Y1124" s="41"/>
      <c r="Z1124" s="41"/>
      <c r="AA1124" s="41"/>
      <c r="AB1124" s="41"/>
      <c r="AC1124" s="41"/>
      <c r="AD1124" s="41"/>
      <c r="AE1124" s="41"/>
      <c r="AT1124" s="20" t="s">
        <v>224</v>
      </c>
      <c r="AU1124" s="20" t="s">
        <v>84</v>
      </c>
    </row>
    <row r="1125" s="13" customFormat="1">
      <c r="A1125" s="13"/>
      <c r="B1125" s="223"/>
      <c r="C1125" s="224"/>
      <c r="D1125" s="225" t="s">
        <v>226</v>
      </c>
      <c r="E1125" s="226" t="s">
        <v>19</v>
      </c>
      <c r="F1125" s="227" t="s">
        <v>151</v>
      </c>
      <c r="G1125" s="224"/>
      <c r="H1125" s="228">
        <v>122.74</v>
      </c>
      <c r="I1125" s="229"/>
      <c r="J1125" s="224"/>
      <c r="K1125" s="224"/>
      <c r="L1125" s="230"/>
      <c r="M1125" s="231"/>
      <c r="N1125" s="232"/>
      <c r="O1125" s="232"/>
      <c r="P1125" s="232"/>
      <c r="Q1125" s="232"/>
      <c r="R1125" s="232"/>
      <c r="S1125" s="232"/>
      <c r="T1125" s="233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234" t="s">
        <v>226</v>
      </c>
      <c r="AU1125" s="234" t="s">
        <v>84</v>
      </c>
      <c r="AV1125" s="13" t="s">
        <v>84</v>
      </c>
      <c r="AW1125" s="13" t="s">
        <v>35</v>
      </c>
      <c r="AX1125" s="13" t="s">
        <v>82</v>
      </c>
      <c r="AY1125" s="234" t="s">
        <v>216</v>
      </c>
    </row>
    <row r="1126" s="2" customFormat="1" ht="24.15" customHeight="1">
      <c r="A1126" s="41"/>
      <c r="B1126" s="42"/>
      <c r="C1126" s="205" t="s">
        <v>1595</v>
      </c>
      <c r="D1126" s="205" t="s">
        <v>218</v>
      </c>
      <c r="E1126" s="206" t="s">
        <v>1596</v>
      </c>
      <c r="F1126" s="207" t="s">
        <v>1597</v>
      </c>
      <c r="G1126" s="208" t="s">
        <v>87</v>
      </c>
      <c r="H1126" s="209">
        <v>122.74</v>
      </c>
      <c r="I1126" s="210"/>
      <c r="J1126" s="211">
        <f>ROUND(I1126*H1126,2)</f>
        <v>0</v>
      </c>
      <c r="K1126" s="207" t="s">
        <v>221</v>
      </c>
      <c r="L1126" s="47"/>
      <c r="M1126" s="212" t="s">
        <v>19</v>
      </c>
      <c r="N1126" s="213" t="s">
        <v>45</v>
      </c>
      <c r="O1126" s="87"/>
      <c r="P1126" s="214">
        <f>O1126*H1126</f>
        <v>0</v>
      </c>
      <c r="Q1126" s="214">
        <v>0.00027999999999999998</v>
      </c>
      <c r="R1126" s="214">
        <f>Q1126*H1126</f>
        <v>0.034367199999999994</v>
      </c>
      <c r="S1126" s="214">
        <v>0</v>
      </c>
      <c r="T1126" s="215">
        <f>S1126*H1126</f>
        <v>0</v>
      </c>
      <c r="U1126" s="41"/>
      <c r="V1126" s="41"/>
      <c r="W1126" s="41"/>
      <c r="X1126" s="41"/>
      <c r="Y1126" s="41"/>
      <c r="Z1126" s="41"/>
      <c r="AA1126" s="41"/>
      <c r="AB1126" s="41"/>
      <c r="AC1126" s="41"/>
      <c r="AD1126" s="41"/>
      <c r="AE1126" s="41"/>
      <c r="AR1126" s="216" t="s">
        <v>235</v>
      </c>
      <c r="AT1126" s="216" t="s">
        <v>218</v>
      </c>
      <c r="AU1126" s="216" t="s">
        <v>84</v>
      </c>
      <c r="AY1126" s="20" t="s">
        <v>216</v>
      </c>
      <c r="BE1126" s="217">
        <f>IF(N1126="základní",J1126,0)</f>
        <v>0</v>
      </c>
      <c r="BF1126" s="217">
        <f>IF(N1126="snížená",J1126,0)</f>
        <v>0</v>
      </c>
      <c r="BG1126" s="217">
        <f>IF(N1126="zákl. přenesená",J1126,0)</f>
        <v>0</v>
      </c>
      <c r="BH1126" s="217">
        <f>IF(N1126="sníž. přenesená",J1126,0)</f>
        <v>0</v>
      </c>
      <c r="BI1126" s="217">
        <f>IF(N1126="nulová",J1126,0)</f>
        <v>0</v>
      </c>
      <c r="BJ1126" s="20" t="s">
        <v>82</v>
      </c>
      <c r="BK1126" s="217">
        <f>ROUND(I1126*H1126,2)</f>
        <v>0</v>
      </c>
      <c r="BL1126" s="20" t="s">
        <v>235</v>
      </c>
      <c r="BM1126" s="216" t="s">
        <v>1598</v>
      </c>
    </row>
    <row r="1127" s="2" customFormat="1">
      <c r="A1127" s="41"/>
      <c r="B1127" s="42"/>
      <c r="C1127" s="43"/>
      <c r="D1127" s="218" t="s">
        <v>224</v>
      </c>
      <c r="E1127" s="43"/>
      <c r="F1127" s="219" t="s">
        <v>1599</v>
      </c>
      <c r="G1127" s="43"/>
      <c r="H1127" s="43"/>
      <c r="I1127" s="220"/>
      <c r="J1127" s="43"/>
      <c r="K1127" s="43"/>
      <c r="L1127" s="47"/>
      <c r="M1127" s="221"/>
      <c r="N1127" s="222"/>
      <c r="O1127" s="87"/>
      <c r="P1127" s="87"/>
      <c r="Q1127" s="87"/>
      <c r="R1127" s="87"/>
      <c r="S1127" s="87"/>
      <c r="T1127" s="88"/>
      <c r="U1127" s="41"/>
      <c r="V1127" s="41"/>
      <c r="W1127" s="41"/>
      <c r="X1127" s="41"/>
      <c r="Y1127" s="41"/>
      <c r="Z1127" s="41"/>
      <c r="AA1127" s="41"/>
      <c r="AB1127" s="41"/>
      <c r="AC1127" s="41"/>
      <c r="AD1127" s="41"/>
      <c r="AE1127" s="41"/>
      <c r="AT1127" s="20" t="s">
        <v>224</v>
      </c>
      <c r="AU1127" s="20" t="s">
        <v>84</v>
      </c>
    </row>
    <row r="1128" s="13" customFormat="1">
      <c r="A1128" s="13"/>
      <c r="B1128" s="223"/>
      <c r="C1128" s="224"/>
      <c r="D1128" s="225" t="s">
        <v>226</v>
      </c>
      <c r="E1128" s="226" t="s">
        <v>19</v>
      </c>
      <c r="F1128" s="227" t="s">
        <v>151</v>
      </c>
      <c r="G1128" s="224"/>
      <c r="H1128" s="228">
        <v>122.74</v>
      </c>
      <c r="I1128" s="229"/>
      <c r="J1128" s="224"/>
      <c r="K1128" s="224"/>
      <c r="L1128" s="230"/>
      <c r="M1128" s="231"/>
      <c r="N1128" s="232"/>
      <c r="O1128" s="232"/>
      <c r="P1128" s="232"/>
      <c r="Q1128" s="232"/>
      <c r="R1128" s="232"/>
      <c r="S1128" s="232"/>
      <c r="T1128" s="233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34" t="s">
        <v>226</v>
      </c>
      <c r="AU1128" s="234" t="s">
        <v>84</v>
      </c>
      <c r="AV1128" s="13" t="s">
        <v>84</v>
      </c>
      <c r="AW1128" s="13" t="s">
        <v>35</v>
      </c>
      <c r="AX1128" s="13" t="s">
        <v>82</v>
      </c>
      <c r="AY1128" s="234" t="s">
        <v>216</v>
      </c>
    </row>
    <row r="1129" s="2" customFormat="1" ht="55.5" customHeight="1">
      <c r="A1129" s="41"/>
      <c r="B1129" s="42"/>
      <c r="C1129" s="205" t="s">
        <v>1600</v>
      </c>
      <c r="D1129" s="205" t="s">
        <v>218</v>
      </c>
      <c r="E1129" s="206" t="s">
        <v>1601</v>
      </c>
      <c r="F1129" s="207" t="s">
        <v>1602</v>
      </c>
      <c r="G1129" s="208" t="s">
        <v>246</v>
      </c>
      <c r="H1129" s="209">
        <v>1.3999999999999999</v>
      </c>
      <c r="I1129" s="210"/>
      <c r="J1129" s="211">
        <f>ROUND(I1129*H1129,2)</f>
        <v>0</v>
      </c>
      <c r="K1129" s="207" t="s">
        <v>221</v>
      </c>
      <c r="L1129" s="47"/>
      <c r="M1129" s="212" t="s">
        <v>19</v>
      </c>
      <c r="N1129" s="213" t="s">
        <v>45</v>
      </c>
      <c r="O1129" s="87"/>
      <c r="P1129" s="214">
        <f>O1129*H1129</f>
        <v>0</v>
      </c>
      <c r="Q1129" s="214">
        <v>0</v>
      </c>
      <c r="R1129" s="214">
        <f>Q1129*H1129</f>
        <v>0</v>
      </c>
      <c r="S1129" s="214">
        <v>0</v>
      </c>
      <c r="T1129" s="215">
        <f>S1129*H1129</f>
        <v>0</v>
      </c>
      <c r="U1129" s="41"/>
      <c r="V1129" s="41"/>
      <c r="W1129" s="41"/>
      <c r="X1129" s="41"/>
      <c r="Y1129" s="41"/>
      <c r="Z1129" s="41"/>
      <c r="AA1129" s="41"/>
      <c r="AB1129" s="41"/>
      <c r="AC1129" s="41"/>
      <c r="AD1129" s="41"/>
      <c r="AE1129" s="41"/>
      <c r="AR1129" s="216" t="s">
        <v>235</v>
      </c>
      <c r="AT1129" s="216" t="s">
        <v>218</v>
      </c>
      <c r="AU1129" s="216" t="s">
        <v>84</v>
      </c>
      <c r="AY1129" s="20" t="s">
        <v>216</v>
      </c>
      <c r="BE1129" s="217">
        <f>IF(N1129="základní",J1129,0)</f>
        <v>0</v>
      </c>
      <c r="BF1129" s="217">
        <f>IF(N1129="snížená",J1129,0)</f>
        <v>0</v>
      </c>
      <c r="BG1129" s="217">
        <f>IF(N1129="zákl. přenesená",J1129,0)</f>
        <v>0</v>
      </c>
      <c r="BH1129" s="217">
        <f>IF(N1129="sníž. přenesená",J1129,0)</f>
        <v>0</v>
      </c>
      <c r="BI1129" s="217">
        <f>IF(N1129="nulová",J1129,0)</f>
        <v>0</v>
      </c>
      <c r="BJ1129" s="20" t="s">
        <v>82</v>
      </c>
      <c r="BK1129" s="217">
        <f>ROUND(I1129*H1129,2)</f>
        <v>0</v>
      </c>
      <c r="BL1129" s="20" t="s">
        <v>235</v>
      </c>
      <c r="BM1129" s="216" t="s">
        <v>1603</v>
      </c>
    </row>
    <row r="1130" s="2" customFormat="1">
      <c r="A1130" s="41"/>
      <c r="B1130" s="42"/>
      <c r="C1130" s="43"/>
      <c r="D1130" s="218" t="s">
        <v>224</v>
      </c>
      <c r="E1130" s="43"/>
      <c r="F1130" s="219" t="s">
        <v>1604</v>
      </c>
      <c r="G1130" s="43"/>
      <c r="H1130" s="43"/>
      <c r="I1130" s="220"/>
      <c r="J1130" s="43"/>
      <c r="K1130" s="43"/>
      <c r="L1130" s="47"/>
      <c r="M1130" s="221"/>
      <c r="N1130" s="222"/>
      <c r="O1130" s="87"/>
      <c r="P1130" s="87"/>
      <c r="Q1130" s="87"/>
      <c r="R1130" s="87"/>
      <c r="S1130" s="87"/>
      <c r="T1130" s="88"/>
      <c r="U1130" s="41"/>
      <c r="V1130" s="41"/>
      <c r="W1130" s="41"/>
      <c r="X1130" s="41"/>
      <c r="Y1130" s="41"/>
      <c r="Z1130" s="41"/>
      <c r="AA1130" s="41"/>
      <c r="AB1130" s="41"/>
      <c r="AC1130" s="41"/>
      <c r="AD1130" s="41"/>
      <c r="AE1130" s="41"/>
      <c r="AT1130" s="20" t="s">
        <v>224</v>
      </c>
      <c r="AU1130" s="20" t="s">
        <v>84</v>
      </c>
    </row>
    <row r="1131" s="12" customFormat="1" ht="22.8" customHeight="1">
      <c r="A1131" s="12"/>
      <c r="B1131" s="189"/>
      <c r="C1131" s="190"/>
      <c r="D1131" s="191" t="s">
        <v>73</v>
      </c>
      <c r="E1131" s="203" t="s">
        <v>1605</v>
      </c>
      <c r="F1131" s="203" t="s">
        <v>1606</v>
      </c>
      <c r="G1131" s="190"/>
      <c r="H1131" s="190"/>
      <c r="I1131" s="193"/>
      <c r="J1131" s="204">
        <f>BK1131</f>
        <v>0</v>
      </c>
      <c r="K1131" s="190"/>
      <c r="L1131" s="195"/>
      <c r="M1131" s="196"/>
      <c r="N1131" s="197"/>
      <c r="O1131" s="197"/>
      <c r="P1131" s="198">
        <f>SUM(P1132:P1158)</f>
        <v>0</v>
      </c>
      <c r="Q1131" s="197"/>
      <c r="R1131" s="198">
        <f>SUM(R1132:R1158)</f>
        <v>4.2300203000000005</v>
      </c>
      <c r="S1131" s="197"/>
      <c r="T1131" s="199">
        <f>SUM(T1132:T1158)</f>
        <v>0</v>
      </c>
      <c r="U1131" s="12"/>
      <c r="V1131" s="12"/>
      <c r="W1131" s="12"/>
      <c r="X1131" s="12"/>
      <c r="Y1131" s="12"/>
      <c r="Z1131" s="12"/>
      <c r="AA1131" s="12"/>
      <c r="AB1131" s="12"/>
      <c r="AC1131" s="12"/>
      <c r="AD1131" s="12"/>
      <c r="AE1131" s="12"/>
      <c r="AR1131" s="200" t="s">
        <v>84</v>
      </c>
      <c r="AT1131" s="201" t="s">
        <v>73</v>
      </c>
      <c r="AU1131" s="201" t="s">
        <v>82</v>
      </c>
      <c r="AY1131" s="200" t="s">
        <v>216</v>
      </c>
      <c r="BK1131" s="202">
        <f>SUM(BK1132:BK1158)</f>
        <v>0</v>
      </c>
    </row>
    <row r="1132" s="2" customFormat="1" ht="37.8" customHeight="1">
      <c r="A1132" s="41"/>
      <c r="B1132" s="42"/>
      <c r="C1132" s="205" t="s">
        <v>1607</v>
      </c>
      <c r="D1132" s="205" t="s">
        <v>218</v>
      </c>
      <c r="E1132" s="206" t="s">
        <v>1608</v>
      </c>
      <c r="F1132" s="207" t="s">
        <v>1609</v>
      </c>
      <c r="G1132" s="208" t="s">
        <v>87</v>
      </c>
      <c r="H1132" s="209">
        <v>290.49400000000003</v>
      </c>
      <c r="I1132" s="210"/>
      <c r="J1132" s="211">
        <f>ROUND(I1132*H1132,2)</f>
        <v>0</v>
      </c>
      <c r="K1132" s="207" t="s">
        <v>221</v>
      </c>
      <c r="L1132" s="47"/>
      <c r="M1132" s="212" t="s">
        <v>19</v>
      </c>
      <c r="N1132" s="213" t="s">
        <v>45</v>
      </c>
      <c r="O1132" s="87"/>
      <c r="P1132" s="214">
        <f>O1132*H1132</f>
        <v>0</v>
      </c>
      <c r="Q1132" s="214">
        <v>8.0000000000000007E-05</v>
      </c>
      <c r="R1132" s="214">
        <f>Q1132*H1132</f>
        <v>0.023239520000000003</v>
      </c>
      <c r="S1132" s="214">
        <v>0</v>
      </c>
      <c r="T1132" s="215">
        <f>S1132*H1132</f>
        <v>0</v>
      </c>
      <c r="U1132" s="41"/>
      <c r="V1132" s="41"/>
      <c r="W1132" s="41"/>
      <c r="X1132" s="41"/>
      <c r="Y1132" s="41"/>
      <c r="Z1132" s="41"/>
      <c r="AA1132" s="41"/>
      <c r="AB1132" s="41"/>
      <c r="AC1132" s="41"/>
      <c r="AD1132" s="41"/>
      <c r="AE1132" s="41"/>
      <c r="AR1132" s="216" t="s">
        <v>235</v>
      </c>
      <c r="AT1132" s="216" t="s">
        <v>218</v>
      </c>
      <c r="AU1132" s="216" t="s">
        <v>84</v>
      </c>
      <c r="AY1132" s="20" t="s">
        <v>216</v>
      </c>
      <c r="BE1132" s="217">
        <f>IF(N1132="základní",J1132,0)</f>
        <v>0</v>
      </c>
      <c r="BF1132" s="217">
        <f>IF(N1132="snížená",J1132,0)</f>
        <v>0</v>
      </c>
      <c r="BG1132" s="217">
        <f>IF(N1132="zákl. přenesená",J1132,0)</f>
        <v>0</v>
      </c>
      <c r="BH1132" s="217">
        <f>IF(N1132="sníž. přenesená",J1132,0)</f>
        <v>0</v>
      </c>
      <c r="BI1132" s="217">
        <f>IF(N1132="nulová",J1132,0)</f>
        <v>0</v>
      </c>
      <c r="BJ1132" s="20" t="s">
        <v>82</v>
      </c>
      <c r="BK1132" s="217">
        <f>ROUND(I1132*H1132,2)</f>
        <v>0</v>
      </c>
      <c r="BL1132" s="20" t="s">
        <v>235</v>
      </c>
      <c r="BM1132" s="216" t="s">
        <v>1610</v>
      </c>
    </row>
    <row r="1133" s="2" customFormat="1">
      <c r="A1133" s="41"/>
      <c r="B1133" s="42"/>
      <c r="C1133" s="43"/>
      <c r="D1133" s="218" t="s">
        <v>224</v>
      </c>
      <c r="E1133" s="43"/>
      <c r="F1133" s="219" t="s">
        <v>1611</v>
      </c>
      <c r="G1133" s="43"/>
      <c r="H1133" s="43"/>
      <c r="I1133" s="220"/>
      <c r="J1133" s="43"/>
      <c r="K1133" s="43"/>
      <c r="L1133" s="47"/>
      <c r="M1133" s="221"/>
      <c r="N1133" s="222"/>
      <c r="O1133" s="87"/>
      <c r="P1133" s="87"/>
      <c r="Q1133" s="87"/>
      <c r="R1133" s="87"/>
      <c r="S1133" s="87"/>
      <c r="T1133" s="88"/>
      <c r="U1133" s="41"/>
      <c r="V1133" s="41"/>
      <c r="W1133" s="41"/>
      <c r="X1133" s="41"/>
      <c r="Y1133" s="41"/>
      <c r="Z1133" s="41"/>
      <c r="AA1133" s="41"/>
      <c r="AB1133" s="41"/>
      <c r="AC1133" s="41"/>
      <c r="AD1133" s="41"/>
      <c r="AE1133" s="41"/>
      <c r="AT1133" s="20" t="s">
        <v>224</v>
      </c>
      <c r="AU1133" s="20" t="s">
        <v>84</v>
      </c>
    </row>
    <row r="1134" s="13" customFormat="1">
      <c r="A1134" s="13"/>
      <c r="B1134" s="223"/>
      <c r="C1134" s="224"/>
      <c r="D1134" s="225" t="s">
        <v>226</v>
      </c>
      <c r="E1134" s="226" t="s">
        <v>19</v>
      </c>
      <c r="F1134" s="227" t="s">
        <v>1612</v>
      </c>
      <c r="G1134" s="224"/>
      <c r="H1134" s="228">
        <v>146.64400000000001</v>
      </c>
      <c r="I1134" s="229"/>
      <c r="J1134" s="224"/>
      <c r="K1134" s="224"/>
      <c r="L1134" s="230"/>
      <c r="M1134" s="231"/>
      <c r="N1134" s="232"/>
      <c r="O1134" s="232"/>
      <c r="P1134" s="232"/>
      <c r="Q1134" s="232"/>
      <c r="R1134" s="232"/>
      <c r="S1134" s="232"/>
      <c r="T1134" s="233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T1134" s="234" t="s">
        <v>226</v>
      </c>
      <c r="AU1134" s="234" t="s">
        <v>84</v>
      </c>
      <c r="AV1134" s="13" t="s">
        <v>84</v>
      </c>
      <c r="AW1134" s="13" t="s">
        <v>35</v>
      </c>
      <c r="AX1134" s="13" t="s">
        <v>74</v>
      </c>
      <c r="AY1134" s="234" t="s">
        <v>216</v>
      </c>
    </row>
    <row r="1135" s="13" customFormat="1">
      <c r="A1135" s="13"/>
      <c r="B1135" s="223"/>
      <c r="C1135" s="224"/>
      <c r="D1135" s="225" t="s">
        <v>226</v>
      </c>
      <c r="E1135" s="226" t="s">
        <v>19</v>
      </c>
      <c r="F1135" s="227" t="s">
        <v>1613</v>
      </c>
      <c r="G1135" s="224"/>
      <c r="H1135" s="228">
        <v>13.462</v>
      </c>
      <c r="I1135" s="229"/>
      <c r="J1135" s="224"/>
      <c r="K1135" s="224"/>
      <c r="L1135" s="230"/>
      <c r="M1135" s="231"/>
      <c r="N1135" s="232"/>
      <c r="O1135" s="232"/>
      <c r="P1135" s="232"/>
      <c r="Q1135" s="232"/>
      <c r="R1135" s="232"/>
      <c r="S1135" s="232"/>
      <c r="T1135" s="23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T1135" s="234" t="s">
        <v>226</v>
      </c>
      <c r="AU1135" s="234" t="s">
        <v>84</v>
      </c>
      <c r="AV1135" s="13" t="s">
        <v>84</v>
      </c>
      <c r="AW1135" s="13" t="s">
        <v>35</v>
      </c>
      <c r="AX1135" s="13" t="s">
        <v>74</v>
      </c>
      <c r="AY1135" s="234" t="s">
        <v>216</v>
      </c>
    </row>
    <row r="1136" s="13" customFormat="1">
      <c r="A1136" s="13"/>
      <c r="B1136" s="223"/>
      <c r="C1136" s="224"/>
      <c r="D1136" s="225" t="s">
        <v>226</v>
      </c>
      <c r="E1136" s="226" t="s">
        <v>19</v>
      </c>
      <c r="F1136" s="227" t="s">
        <v>1614</v>
      </c>
      <c r="G1136" s="224"/>
      <c r="H1136" s="228">
        <v>25.439</v>
      </c>
      <c r="I1136" s="229"/>
      <c r="J1136" s="224"/>
      <c r="K1136" s="224"/>
      <c r="L1136" s="230"/>
      <c r="M1136" s="231"/>
      <c r="N1136" s="232"/>
      <c r="O1136" s="232"/>
      <c r="P1136" s="232"/>
      <c r="Q1136" s="232"/>
      <c r="R1136" s="232"/>
      <c r="S1136" s="232"/>
      <c r="T1136" s="233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234" t="s">
        <v>226</v>
      </c>
      <c r="AU1136" s="234" t="s">
        <v>84</v>
      </c>
      <c r="AV1136" s="13" t="s">
        <v>84</v>
      </c>
      <c r="AW1136" s="13" t="s">
        <v>35</v>
      </c>
      <c r="AX1136" s="13" t="s">
        <v>74</v>
      </c>
      <c r="AY1136" s="234" t="s">
        <v>216</v>
      </c>
    </row>
    <row r="1137" s="13" customFormat="1">
      <c r="A1137" s="13"/>
      <c r="B1137" s="223"/>
      <c r="C1137" s="224"/>
      <c r="D1137" s="225" t="s">
        <v>226</v>
      </c>
      <c r="E1137" s="226" t="s">
        <v>19</v>
      </c>
      <c r="F1137" s="227" t="s">
        <v>1615</v>
      </c>
      <c r="G1137" s="224"/>
      <c r="H1137" s="228">
        <v>104.449</v>
      </c>
      <c r="I1137" s="229"/>
      <c r="J1137" s="224"/>
      <c r="K1137" s="224"/>
      <c r="L1137" s="230"/>
      <c r="M1137" s="231"/>
      <c r="N1137" s="232"/>
      <c r="O1137" s="232"/>
      <c r="P1137" s="232"/>
      <c r="Q1137" s="232"/>
      <c r="R1137" s="232"/>
      <c r="S1137" s="232"/>
      <c r="T1137" s="23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T1137" s="234" t="s">
        <v>226</v>
      </c>
      <c r="AU1137" s="234" t="s">
        <v>84</v>
      </c>
      <c r="AV1137" s="13" t="s">
        <v>84</v>
      </c>
      <c r="AW1137" s="13" t="s">
        <v>35</v>
      </c>
      <c r="AX1137" s="13" t="s">
        <v>74</v>
      </c>
      <c r="AY1137" s="234" t="s">
        <v>216</v>
      </c>
    </row>
    <row r="1138" s="13" customFormat="1">
      <c r="A1138" s="13"/>
      <c r="B1138" s="223"/>
      <c r="C1138" s="224"/>
      <c r="D1138" s="225" t="s">
        <v>226</v>
      </c>
      <c r="E1138" s="226" t="s">
        <v>19</v>
      </c>
      <c r="F1138" s="227" t="s">
        <v>1616</v>
      </c>
      <c r="G1138" s="224"/>
      <c r="H1138" s="228">
        <v>0.5</v>
      </c>
      <c r="I1138" s="229"/>
      <c r="J1138" s="224"/>
      <c r="K1138" s="224"/>
      <c r="L1138" s="230"/>
      <c r="M1138" s="231"/>
      <c r="N1138" s="232"/>
      <c r="O1138" s="232"/>
      <c r="P1138" s="232"/>
      <c r="Q1138" s="232"/>
      <c r="R1138" s="232"/>
      <c r="S1138" s="232"/>
      <c r="T1138" s="233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T1138" s="234" t="s">
        <v>226</v>
      </c>
      <c r="AU1138" s="234" t="s">
        <v>84</v>
      </c>
      <c r="AV1138" s="13" t="s">
        <v>84</v>
      </c>
      <c r="AW1138" s="13" t="s">
        <v>35</v>
      </c>
      <c r="AX1138" s="13" t="s">
        <v>74</v>
      </c>
      <c r="AY1138" s="234" t="s">
        <v>216</v>
      </c>
    </row>
    <row r="1139" s="15" customFormat="1">
      <c r="A1139" s="15"/>
      <c r="B1139" s="256"/>
      <c r="C1139" s="257"/>
      <c r="D1139" s="225" t="s">
        <v>226</v>
      </c>
      <c r="E1139" s="258" t="s">
        <v>19</v>
      </c>
      <c r="F1139" s="259" t="s">
        <v>330</v>
      </c>
      <c r="G1139" s="257"/>
      <c r="H1139" s="260">
        <v>290.49400000000003</v>
      </c>
      <c r="I1139" s="261"/>
      <c r="J1139" s="257"/>
      <c r="K1139" s="257"/>
      <c r="L1139" s="262"/>
      <c r="M1139" s="263"/>
      <c r="N1139" s="264"/>
      <c r="O1139" s="264"/>
      <c r="P1139" s="264"/>
      <c r="Q1139" s="264"/>
      <c r="R1139" s="264"/>
      <c r="S1139" s="264"/>
      <c r="T1139" s="265"/>
      <c r="U1139" s="15"/>
      <c r="V1139" s="15"/>
      <c r="W1139" s="15"/>
      <c r="X1139" s="15"/>
      <c r="Y1139" s="15"/>
      <c r="Z1139" s="15"/>
      <c r="AA1139" s="15"/>
      <c r="AB1139" s="15"/>
      <c r="AC1139" s="15"/>
      <c r="AD1139" s="15"/>
      <c r="AE1139" s="15"/>
      <c r="AT1139" s="266" t="s">
        <v>226</v>
      </c>
      <c r="AU1139" s="266" t="s">
        <v>84</v>
      </c>
      <c r="AV1139" s="15" t="s">
        <v>222</v>
      </c>
      <c r="AW1139" s="15" t="s">
        <v>35</v>
      </c>
      <c r="AX1139" s="15" t="s">
        <v>82</v>
      </c>
      <c r="AY1139" s="266" t="s">
        <v>216</v>
      </c>
    </row>
    <row r="1140" s="2" customFormat="1" ht="24.15" customHeight="1">
      <c r="A1140" s="41"/>
      <c r="B1140" s="42"/>
      <c r="C1140" s="205" t="s">
        <v>1617</v>
      </c>
      <c r="D1140" s="205" t="s">
        <v>218</v>
      </c>
      <c r="E1140" s="206" t="s">
        <v>1618</v>
      </c>
      <c r="F1140" s="207" t="s">
        <v>1619</v>
      </c>
      <c r="G1140" s="208" t="s">
        <v>87</v>
      </c>
      <c r="H1140" s="209">
        <v>290.49400000000003</v>
      </c>
      <c r="I1140" s="210"/>
      <c r="J1140" s="211">
        <f>ROUND(I1140*H1140,2)</f>
        <v>0</v>
      </c>
      <c r="K1140" s="207" t="s">
        <v>221</v>
      </c>
      <c r="L1140" s="47"/>
      <c r="M1140" s="212" t="s">
        <v>19</v>
      </c>
      <c r="N1140" s="213" t="s">
        <v>45</v>
      </c>
      <c r="O1140" s="87"/>
      <c r="P1140" s="214">
        <f>O1140*H1140</f>
        <v>0</v>
      </c>
      <c r="Q1140" s="214">
        <v>0</v>
      </c>
      <c r="R1140" s="214">
        <f>Q1140*H1140</f>
        <v>0</v>
      </c>
      <c r="S1140" s="214">
        <v>0</v>
      </c>
      <c r="T1140" s="215">
        <f>S1140*H1140</f>
        <v>0</v>
      </c>
      <c r="U1140" s="41"/>
      <c r="V1140" s="41"/>
      <c r="W1140" s="41"/>
      <c r="X1140" s="41"/>
      <c r="Y1140" s="41"/>
      <c r="Z1140" s="41"/>
      <c r="AA1140" s="41"/>
      <c r="AB1140" s="41"/>
      <c r="AC1140" s="41"/>
      <c r="AD1140" s="41"/>
      <c r="AE1140" s="41"/>
      <c r="AR1140" s="216" t="s">
        <v>235</v>
      </c>
      <c r="AT1140" s="216" t="s">
        <v>218</v>
      </c>
      <c r="AU1140" s="216" t="s">
        <v>84</v>
      </c>
      <c r="AY1140" s="20" t="s">
        <v>216</v>
      </c>
      <c r="BE1140" s="217">
        <f>IF(N1140="základní",J1140,0)</f>
        <v>0</v>
      </c>
      <c r="BF1140" s="217">
        <f>IF(N1140="snížená",J1140,0)</f>
        <v>0</v>
      </c>
      <c r="BG1140" s="217">
        <f>IF(N1140="zákl. přenesená",J1140,0)</f>
        <v>0</v>
      </c>
      <c r="BH1140" s="217">
        <f>IF(N1140="sníž. přenesená",J1140,0)</f>
        <v>0</v>
      </c>
      <c r="BI1140" s="217">
        <f>IF(N1140="nulová",J1140,0)</f>
        <v>0</v>
      </c>
      <c r="BJ1140" s="20" t="s">
        <v>82</v>
      </c>
      <c r="BK1140" s="217">
        <f>ROUND(I1140*H1140,2)</f>
        <v>0</v>
      </c>
      <c r="BL1140" s="20" t="s">
        <v>235</v>
      </c>
      <c r="BM1140" s="216" t="s">
        <v>1620</v>
      </c>
    </row>
    <row r="1141" s="2" customFormat="1">
      <c r="A1141" s="41"/>
      <c r="B1141" s="42"/>
      <c r="C1141" s="43"/>
      <c r="D1141" s="218" t="s">
        <v>224</v>
      </c>
      <c r="E1141" s="43"/>
      <c r="F1141" s="219" t="s">
        <v>1621</v>
      </c>
      <c r="G1141" s="43"/>
      <c r="H1141" s="43"/>
      <c r="I1141" s="220"/>
      <c r="J1141" s="43"/>
      <c r="K1141" s="43"/>
      <c r="L1141" s="47"/>
      <c r="M1141" s="221"/>
      <c r="N1141" s="222"/>
      <c r="O1141" s="87"/>
      <c r="P1141" s="87"/>
      <c r="Q1141" s="87"/>
      <c r="R1141" s="87"/>
      <c r="S1141" s="87"/>
      <c r="T1141" s="88"/>
      <c r="U1141" s="41"/>
      <c r="V1141" s="41"/>
      <c r="W1141" s="41"/>
      <c r="X1141" s="41"/>
      <c r="Y1141" s="41"/>
      <c r="Z1141" s="41"/>
      <c r="AA1141" s="41"/>
      <c r="AB1141" s="41"/>
      <c r="AC1141" s="41"/>
      <c r="AD1141" s="41"/>
      <c r="AE1141" s="41"/>
      <c r="AT1141" s="20" t="s">
        <v>224</v>
      </c>
      <c r="AU1141" s="20" t="s">
        <v>84</v>
      </c>
    </row>
    <row r="1142" s="2" customFormat="1" ht="24.15" customHeight="1">
      <c r="A1142" s="41"/>
      <c r="B1142" s="42"/>
      <c r="C1142" s="205" t="s">
        <v>1622</v>
      </c>
      <c r="D1142" s="205" t="s">
        <v>218</v>
      </c>
      <c r="E1142" s="206" t="s">
        <v>1623</v>
      </c>
      <c r="F1142" s="207" t="s">
        <v>1624</v>
      </c>
      <c r="G1142" s="208" t="s">
        <v>87</v>
      </c>
      <c r="H1142" s="209">
        <v>290.49400000000003</v>
      </c>
      <c r="I1142" s="210"/>
      <c r="J1142" s="211">
        <f>ROUND(I1142*H1142,2)</f>
        <v>0</v>
      </c>
      <c r="K1142" s="207" t="s">
        <v>221</v>
      </c>
      <c r="L1142" s="47"/>
      <c r="M1142" s="212" t="s">
        <v>19</v>
      </c>
      <c r="N1142" s="213" t="s">
        <v>45</v>
      </c>
      <c r="O1142" s="87"/>
      <c r="P1142" s="214">
        <f>O1142*H1142</f>
        <v>0</v>
      </c>
      <c r="Q1142" s="214">
        <v>0.00013999999999999999</v>
      </c>
      <c r="R1142" s="214">
        <f>Q1142*H1142</f>
        <v>0.040669160000000003</v>
      </c>
      <c r="S1142" s="214">
        <v>0</v>
      </c>
      <c r="T1142" s="215">
        <f>S1142*H1142</f>
        <v>0</v>
      </c>
      <c r="U1142" s="41"/>
      <c r="V1142" s="41"/>
      <c r="W1142" s="41"/>
      <c r="X1142" s="41"/>
      <c r="Y1142" s="41"/>
      <c r="Z1142" s="41"/>
      <c r="AA1142" s="41"/>
      <c r="AB1142" s="41"/>
      <c r="AC1142" s="41"/>
      <c r="AD1142" s="41"/>
      <c r="AE1142" s="41"/>
      <c r="AR1142" s="216" t="s">
        <v>235</v>
      </c>
      <c r="AT1142" s="216" t="s">
        <v>218</v>
      </c>
      <c r="AU1142" s="216" t="s">
        <v>84</v>
      </c>
      <c r="AY1142" s="20" t="s">
        <v>216</v>
      </c>
      <c r="BE1142" s="217">
        <f>IF(N1142="základní",J1142,0)</f>
        <v>0</v>
      </c>
      <c r="BF1142" s="217">
        <f>IF(N1142="snížená",J1142,0)</f>
        <v>0</v>
      </c>
      <c r="BG1142" s="217">
        <f>IF(N1142="zákl. přenesená",J1142,0)</f>
        <v>0</v>
      </c>
      <c r="BH1142" s="217">
        <f>IF(N1142="sníž. přenesená",J1142,0)</f>
        <v>0</v>
      </c>
      <c r="BI1142" s="217">
        <f>IF(N1142="nulová",J1142,0)</f>
        <v>0</v>
      </c>
      <c r="BJ1142" s="20" t="s">
        <v>82</v>
      </c>
      <c r="BK1142" s="217">
        <f>ROUND(I1142*H1142,2)</f>
        <v>0</v>
      </c>
      <c r="BL1142" s="20" t="s">
        <v>235</v>
      </c>
      <c r="BM1142" s="216" t="s">
        <v>1625</v>
      </c>
    </row>
    <row r="1143" s="2" customFormat="1">
      <c r="A1143" s="41"/>
      <c r="B1143" s="42"/>
      <c r="C1143" s="43"/>
      <c r="D1143" s="218" t="s">
        <v>224</v>
      </c>
      <c r="E1143" s="43"/>
      <c r="F1143" s="219" t="s">
        <v>1626</v>
      </c>
      <c r="G1143" s="43"/>
      <c r="H1143" s="43"/>
      <c r="I1143" s="220"/>
      <c r="J1143" s="43"/>
      <c r="K1143" s="43"/>
      <c r="L1143" s="47"/>
      <c r="M1143" s="221"/>
      <c r="N1143" s="222"/>
      <c r="O1143" s="87"/>
      <c r="P1143" s="87"/>
      <c r="Q1143" s="87"/>
      <c r="R1143" s="87"/>
      <c r="S1143" s="87"/>
      <c r="T1143" s="88"/>
      <c r="U1143" s="41"/>
      <c r="V1143" s="41"/>
      <c r="W1143" s="41"/>
      <c r="X1143" s="41"/>
      <c r="Y1143" s="41"/>
      <c r="Z1143" s="41"/>
      <c r="AA1143" s="41"/>
      <c r="AB1143" s="41"/>
      <c r="AC1143" s="41"/>
      <c r="AD1143" s="41"/>
      <c r="AE1143" s="41"/>
      <c r="AT1143" s="20" t="s">
        <v>224</v>
      </c>
      <c r="AU1143" s="20" t="s">
        <v>84</v>
      </c>
    </row>
    <row r="1144" s="2" customFormat="1">
      <c r="A1144" s="41"/>
      <c r="B1144" s="42"/>
      <c r="C1144" s="43"/>
      <c r="D1144" s="225" t="s">
        <v>262</v>
      </c>
      <c r="E1144" s="43"/>
      <c r="F1144" s="245" t="s">
        <v>1627</v>
      </c>
      <c r="G1144" s="43"/>
      <c r="H1144" s="43"/>
      <c r="I1144" s="220"/>
      <c r="J1144" s="43"/>
      <c r="K1144" s="43"/>
      <c r="L1144" s="47"/>
      <c r="M1144" s="221"/>
      <c r="N1144" s="222"/>
      <c r="O1144" s="87"/>
      <c r="P1144" s="87"/>
      <c r="Q1144" s="87"/>
      <c r="R1144" s="87"/>
      <c r="S1144" s="87"/>
      <c r="T1144" s="88"/>
      <c r="U1144" s="41"/>
      <c r="V1144" s="41"/>
      <c r="W1144" s="41"/>
      <c r="X1144" s="41"/>
      <c r="Y1144" s="41"/>
      <c r="Z1144" s="41"/>
      <c r="AA1144" s="41"/>
      <c r="AB1144" s="41"/>
      <c r="AC1144" s="41"/>
      <c r="AD1144" s="41"/>
      <c r="AE1144" s="41"/>
      <c r="AT1144" s="20" t="s">
        <v>262</v>
      </c>
      <c r="AU1144" s="20" t="s">
        <v>84</v>
      </c>
    </row>
    <row r="1145" s="2" customFormat="1" ht="24.15" customHeight="1">
      <c r="A1145" s="41"/>
      <c r="B1145" s="42"/>
      <c r="C1145" s="205" t="s">
        <v>1628</v>
      </c>
      <c r="D1145" s="205" t="s">
        <v>218</v>
      </c>
      <c r="E1145" s="206" t="s">
        <v>1629</v>
      </c>
      <c r="F1145" s="207" t="s">
        <v>1630</v>
      </c>
      <c r="G1145" s="208" t="s">
        <v>87</v>
      </c>
      <c r="H1145" s="209">
        <v>290.49400000000003</v>
      </c>
      <c r="I1145" s="210"/>
      <c r="J1145" s="211">
        <f>ROUND(I1145*H1145,2)</f>
        <v>0</v>
      </c>
      <c r="K1145" s="207" t="s">
        <v>221</v>
      </c>
      <c r="L1145" s="47"/>
      <c r="M1145" s="212" t="s">
        <v>19</v>
      </c>
      <c r="N1145" s="213" t="s">
        <v>45</v>
      </c>
      <c r="O1145" s="87"/>
      <c r="P1145" s="214">
        <f>O1145*H1145</f>
        <v>0</v>
      </c>
      <c r="Q1145" s="214">
        <v>0.00012999999999999999</v>
      </c>
      <c r="R1145" s="214">
        <f>Q1145*H1145</f>
        <v>0.037764220000000001</v>
      </c>
      <c r="S1145" s="214">
        <v>0</v>
      </c>
      <c r="T1145" s="215">
        <f>S1145*H1145</f>
        <v>0</v>
      </c>
      <c r="U1145" s="41"/>
      <c r="V1145" s="41"/>
      <c r="W1145" s="41"/>
      <c r="X1145" s="41"/>
      <c r="Y1145" s="41"/>
      <c r="Z1145" s="41"/>
      <c r="AA1145" s="41"/>
      <c r="AB1145" s="41"/>
      <c r="AC1145" s="41"/>
      <c r="AD1145" s="41"/>
      <c r="AE1145" s="41"/>
      <c r="AR1145" s="216" t="s">
        <v>235</v>
      </c>
      <c r="AT1145" s="216" t="s">
        <v>218</v>
      </c>
      <c r="AU1145" s="216" t="s">
        <v>84</v>
      </c>
      <c r="AY1145" s="20" t="s">
        <v>216</v>
      </c>
      <c r="BE1145" s="217">
        <f>IF(N1145="základní",J1145,0)</f>
        <v>0</v>
      </c>
      <c r="BF1145" s="217">
        <f>IF(N1145="snížená",J1145,0)</f>
        <v>0</v>
      </c>
      <c r="BG1145" s="217">
        <f>IF(N1145="zákl. přenesená",J1145,0)</f>
        <v>0</v>
      </c>
      <c r="BH1145" s="217">
        <f>IF(N1145="sníž. přenesená",J1145,0)</f>
        <v>0</v>
      </c>
      <c r="BI1145" s="217">
        <f>IF(N1145="nulová",J1145,0)</f>
        <v>0</v>
      </c>
      <c r="BJ1145" s="20" t="s">
        <v>82</v>
      </c>
      <c r="BK1145" s="217">
        <f>ROUND(I1145*H1145,2)</f>
        <v>0</v>
      </c>
      <c r="BL1145" s="20" t="s">
        <v>235</v>
      </c>
      <c r="BM1145" s="216" t="s">
        <v>1631</v>
      </c>
    </row>
    <row r="1146" s="2" customFormat="1">
      <c r="A1146" s="41"/>
      <c r="B1146" s="42"/>
      <c r="C1146" s="43"/>
      <c r="D1146" s="218" t="s">
        <v>224</v>
      </c>
      <c r="E1146" s="43"/>
      <c r="F1146" s="219" t="s">
        <v>1632</v>
      </c>
      <c r="G1146" s="43"/>
      <c r="H1146" s="43"/>
      <c r="I1146" s="220"/>
      <c r="J1146" s="43"/>
      <c r="K1146" s="43"/>
      <c r="L1146" s="47"/>
      <c r="M1146" s="221"/>
      <c r="N1146" s="222"/>
      <c r="O1146" s="87"/>
      <c r="P1146" s="87"/>
      <c r="Q1146" s="87"/>
      <c r="R1146" s="87"/>
      <c r="S1146" s="87"/>
      <c r="T1146" s="88"/>
      <c r="U1146" s="41"/>
      <c r="V1146" s="41"/>
      <c r="W1146" s="41"/>
      <c r="X1146" s="41"/>
      <c r="Y1146" s="41"/>
      <c r="Z1146" s="41"/>
      <c r="AA1146" s="41"/>
      <c r="AB1146" s="41"/>
      <c r="AC1146" s="41"/>
      <c r="AD1146" s="41"/>
      <c r="AE1146" s="41"/>
      <c r="AT1146" s="20" t="s">
        <v>224</v>
      </c>
      <c r="AU1146" s="20" t="s">
        <v>84</v>
      </c>
    </row>
    <row r="1147" s="2" customFormat="1">
      <c r="A1147" s="41"/>
      <c r="B1147" s="42"/>
      <c r="C1147" s="43"/>
      <c r="D1147" s="225" t="s">
        <v>262</v>
      </c>
      <c r="E1147" s="43"/>
      <c r="F1147" s="245" t="s">
        <v>1627</v>
      </c>
      <c r="G1147" s="43"/>
      <c r="H1147" s="43"/>
      <c r="I1147" s="220"/>
      <c r="J1147" s="43"/>
      <c r="K1147" s="43"/>
      <c r="L1147" s="47"/>
      <c r="M1147" s="221"/>
      <c r="N1147" s="222"/>
      <c r="O1147" s="87"/>
      <c r="P1147" s="87"/>
      <c r="Q1147" s="87"/>
      <c r="R1147" s="87"/>
      <c r="S1147" s="87"/>
      <c r="T1147" s="88"/>
      <c r="U1147" s="41"/>
      <c r="V1147" s="41"/>
      <c r="W1147" s="41"/>
      <c r="X1147" s="41"/>
      <c r="Y1147" s="41"/>
      <c r="Z1147" s="41"/>
      <c r="AA1147" s="41"/>
      <c r="AB1147" s="41"/>
      <c r="AC1147" s="41"/>
      <c r="AD1147" s="41"/>
      <c r="AE1147" s="41"/>
      <c r="AT1147" s="20" t="s">
        <v>262</v>
      </c>
      <c r="AU1147" s="20" t="s">
        <v>84</v>
      </c>
    </row>
    <row r="1148" s="2" customFormat="1" ht="24.15" customHeight="1">
      <c r="A1148" s="41"/>
      <c r="B1148" s="42"/>
      <c r="C1148" s="205" t="s">
        <v>1633</v>
      </c>
      <c r="D1148" s="205" t="s">
        <v>218</v>
      </c>
      <c r="E1148" s="206" t="s">
        <v>1634</v>
      </c>
      <c r="F1148" s="207" t="s">
        <v>1635</v>
      </c>
      <c r="G1148" s="208" t="s">
        <v>87</v>
      </c>
      <c r="H1148" s="209">
        <v>3356.3800000000001</v>
      </c>
      <c r="I1148" s="210"/>
      <c r="J1148" s="211">
        <f>ROUND(I1148*H1148,2)</f>
        <v>0</v>
      </c>
      <c r="K1148" s="207" t="s">
        <v>221</v>
      </c>
      <c r="L1148" s="47"/>
      <c r="M1148" s="212" t="s">
        <v>19</v>
      </c>
      <c r="N1148" s="213" t="s">
        <v>45</v>
      </c>
      <c r="O1148" s="87"/>
      <c r="P1148" s="214">
        <f>O1148*H1148</f>
        <v>0</v>
      </c>
      <c r="Q1148" s="214">
        <v>0</v>
      </c>
      <c r="R1148" s="214">
        <f>Q1148*H1148</f>
        <v>0</v>
      </c>
      <c r="S1148" s="214">
        <v>0</v>
      </c>
      <c r="T1148" s="215">
        <f>S1148*H1148</f>
        <v>0</v>
      </c>
      <c r="U1148" s="41"/>
      <c r="V1148" s="41"/>
      <c r="W1148" s="41"/>
      <c r="X1148" s="41"/>
      <c r="Y1148" s="41"/>
      <c r="Z1148" s="41"/>
      <c r="AA1148" s="41"/>
      <c r="AB1148" s="41"/>
      <c r="AC1148" s="41"/>
      <c r="AD1148" s="41"/>
      <c r="AE1148" s="41"/>
      <c r="AR1148" s="216" t="s">
        <v>235</v>
      </c>
      <c r="AT1148" s="216" t="s">
        <v>218</v>
      </c>
      <c r="AU1148" s="216" t="s">
        <v>84</v>
      </c>
      <c r="AY1148" s="20" t="s">
        <v>216</v>
      </c>
      <c r="BE1148" s="217">
        <f>IF(N1148="základní",J1148,0)</f>
        <v>0</v>
      </c>
      <c r="BF1148" s="217">
        <f>IF(N1148="snížená",J1148,0)</f>
        <v>0</v>
      </c>
      <c r="BG1148" s="217">
        <f>IF(N1148="zákl. přenesená",J1148,0)</f>
        <v>0</v>
      </c>
      <c r="BH1148" s="217">
        <f>IF(N1148="sníž. přenesená",J1148,0)</f>
        <v>0</v>
      </c>
      <c r="BI1148" s="217">
        <f>IF(N1148="nulová",J1148,0)</f>
        <v>0</v>
      </c>
      <c r="BJ1148" s="20" t="s">
        <v>82</v>
      </c>
      <c r="BK1148" s="217">
        <f>ROUND(I1148*H1148,2)</f>
        <v>0</v>
      </c>
      <c r="BL1148" s="20" t="s">
        <v>235</v>
      </c>
      <c r="BM1148" s="216" t="s">
        <v>1636</v>
      </c>
    </row>
    <row r="1149" s="2" customFormat="1">
      <c r="A1149" s="41"/>
      <c r="B1149" s="42"/>
      <c r="C1149" s="43"/>
      <c r="D1149" s="218" t="s">
        <v>224</v>
      </c>
      <c r="E1149" s="43"/>
      <c r="F1149" s="219" t="s">
        <v>1637</v>
      </c>
      <c r="G1149" s="43"/>
      <c r="H1149" s="43"/>
      <c r="I1149" s="220"/>
      <c r="J1149" s="43"/>
      <c r="K1149" s="43"/>
      <c r="L1149" s="47"/>
      <c r="M1149" s="221"/>
      <c r="N1149" s="222"/>
      <c r="O1149" s="87"/>
      <c r="P1149" s="87"/>
      <c r="Q1149" s="87"/>
      <c r="R1149" s="87"/>
      <c r="S1149" s="87"/>
      <c r="T1149" s="88"/>
      <c r="U1149" s="41"/>
      <c r="V1149" s="41"/>
      <c r="W1149" s="41"/>
      <c r="X1149" s="41"/>
      <c r="Y1149" s="41"/>
      <c r="Z1149" s="41"/>
      <c r="AA1149" s="41"/>
      <c r="AB1149" s="41"/>
      <c r="AC1149" s="41"/>
      <c r="AD1149" s="41"/>
      <c r="AE1149" s="41"/>
      <c r="AT1149" s="20" t="s">
        <v>224</v>
      </c>
      <c r="AU1149" s="20" t="s">
        <v>84</v>
      </c>
    </row>
    <row r="1150" s="2" customFormat="1" ht="37.8" customHeight="1">
      <c r="A1150" s="41"/>
      <c r="B1150" s="42"/>
      <c r="C1150" s="205" t="s">
        <v>1638</v>
      </c>
      <c r="D1150" s="205" t="s">
        <v>218</v>
      </c>
      <c r="E1150" s="206" t="s">
        <v>1639</v>
      </c>
      <c r="F1150" s="207" t="s">
        <v>1640</v>
      </c>
      <c r="G1150" s="208" t="s">
        <v>87</v>
      </c>
      <c r="H1150" s="209">
        <v>3356.3800000000001</v>
      </c>
      <c r="I1150" s="210"/>
      <c r="J1150" s="211">
        <f>ROUND(I1150*H1150,2)</f>
        <v>0</v>
      </c>
      <c r="K1150" s="207" t="s">
        <v>221</v>
      </c>
      <c r="L1150" s="47"/>
      <c r="M1150" s="212" t="s">
        <v>19</v>
      </c>
      <c r="N1150" s="213" t="s">
        <v>45</v>
      </c>
      <c r="O1150" s="87"/>
      <c r="P1150" s="214">
        <f>O1150*H1150</f>
        <v>0</v>
      </c>
      <c r="Q1150" s="214">
        <v>0.00020000000000000001</v>
      </c>
      <c r="R1150" s="214">
        <f>Q1150*H1150</f>
        <v>0.67127600000000009</v>
      </c>
      <c r="S1150" s="214">
        <v>0</v>
      </c>
      <c r="T1150" s="215">
        <f>S1150*H1150</f>
        <v>0</v>
      </c>
      <c r="U1150" s="41"/>
      <c r="V1150" s="41"/>
      <c r="W1150" s="41"/>
      <c r="X1150" s="41"/>
      <c r="Y1150" s="41"/>
      <c r="Z1150" s="41"/>
      <c r="AA1150" s="41"/>
      <c r="AB1150" s="41"/>
      <c r="AC1150" s="41"/>
      <c r="AD1150" s="41"/>
      <c r="AE1150" s="41"/>
      <c r="AR1150" s="216" t="s">
        <v>235</v>
      </c>
      <c r="AT1150" s="216" t="s">
        <v>218</v>
      </c>
      <c r="AU1150" s="216" t="s">
        <v>84</v>
      </c>
      <c r="AY1150" s="20" t="s">
        <v>216</v>
      </c>
      <c r="BE1150" s="217">
        <f>IF(N1150="základní",J1150,0)</f>
        <v>0</v>
      </c>
      <c r="BF1150" s="217">
        <f>IF(N1150="snížená",J1150,0)</f>
        <v>0</v>
      </c>
      <c r="BG1150" s="217">
        <f>IF(N1150="zákl. přenesená",J1150,0)</f>
        <v>0</v>
      </c>
      <c r="BH1150" s="217">
        <f>IF(N1150="sníž. přenesená",J1150,0)</f>
        <v>0</v>
      </c>
      <c r="BI1150" s="217">
        <f>IF(N1150="nulová",J1150,0)</f>
        <v>0</v>
      </c>
      <c r="BJ1150" s="20" t="s">
        <v>82</v>
      </c>
      <c r="BK1150" s="217">
        <f>ROUND(I1150*H1150,2)</f>
        <v>0</v>
      </c>
      <c r="BL1150" s="20" t="s">
        <v>235</v>
      </c>
      <c r="BM1150" s="216" t="s">
        <v>1641</v>
      </c>
    </row>
    <row r="1151" s="2" customFormat="1">
      <c r="A1151" s="41"/>
      <c r="B1151" s="42"/>
      <c r="C1151" s="43"/>
      <c r="D1151" s="218" t="s">
        <v>224</v>
      </c>
      <c r="E1151" s="43"/>
      <c r="F1151" s="219" t="s">
        <v>1642</v>
      </c>
      <c r="G1151" s="43"/>
      <c r="H1151" s="43"/>
      <c r="I1151" s="220"/>
      <c r="J1151" s="43"/>
      <c r="K1151" s="43"/>
      <c r="L1151" s="47"/>
      <c r="M1151" s="221"/>
      <c r="N1151" s="222"/>
      <c r="O1151" s="87"/>
      <c r="P1151" s="87"/>
      <c r="Q1151" s="87"/>
      <c r="R1151" s="87"/>
      <c r="S1151" s="87"/>
      <c r="T1151" s="88"/>
      <c r="U1151" s="41"/>
      <c r="V1151" s="41"/>
      <c r="W1151" s="41"/>
      <c r="X1151" s="41"/>
      <c r="Y1151" s="41"/>
      <c r="Z1151" s="41"/>
      <c r="AA1151" s="41"/>
      <c r="AB1151" s="41"/>
      <c r="AC1151" s="41"/>
      <c r="AD1151" s="41"/>
      <c r="AE1151" s="41"/>
      <c r="AT1151" s="20" t="s">
        <v>224</v>
      </c>
      <c r="AU1151" s="20" t="s">
        <v>84</v>
      </c>
    </row>
    <row r="1152" s="2" customFormat="1">
      <c r="A1152" s="41"/>
      <c r="B1152" s="42"/>
      <c r="C1152" s="43"/>
      <c r="D1152" s="225" t="s">
        <v>262</v>
      </c>
      <c r="E1152" s="43"/>
      <c r="F1152" s="245" t="s">
        <v>387</v>
      </c>
      <c r="G1152" s="43"/>
      <c r="H1152" s="43"/>
      <c r="I1152" s="220"/>
      <c r="J1152" s="43"/>
      <c r="K1152" s="43"/>
      <c r="L1152" s="47"/>
      <c r="M1152" s="221"/>
      <c r="N1152" s="222"/>
      <c r="O1152" s="87"/>
      <c r="P1152" s="87"/>
      <c r="Q1152" s="87"/>
      <c r="R1152" s="87"/>
      <c r="S1152" s="87"/>
      <c r="T1152" s="88"/>
      <c r="U1152" s="41"/>
      <c r="V1152" s="41"/>
      <c r="W1152" s="41"/>
      <c r="X1152" s="41"/>
      <c r="Y1152" s="41"/>
      <c r="Z1152" s="41"/>
      <c r="AA1152" s="41"/>
      <c r="AB1152" s="41"/>
      <c r="AC1152" s="41"/>
      <c r="AD1152" s="41"/>
      <c r="AE1152" s="41"/>
      <c r="AT1152" s="20" t="s">
        <v>262</v>
      </c>
      <c r="AU1152" s="20" t="s">
        <v>84</v>
      </c>
    </row>
    <row r="1153" s="13" customFormat="1">
      <c r="A1153" s="13"/>
      <c r="B1153" s="223"/>
      <c r="C1153" s="224"/>
      <c r="D1153" s="225" t="s">
        <v>226</v>
      </c>
      <c r="E1153" s="226" t="s">
        <v>19</v>
      </c>
      <c r="F1153" s="227" t="s">
        <v>943</v>
      </c>
      <c r="G1153" s="224"/>
      <c r="H1153" s="228">
        <v>1500.8199999999999</v>
      </c>
      <c r="I1153" s="229"/>
      <c r="J1153" s="224"/>
      <c r="K1153" s="224"/>
      <c r="L1153" s="230"/>
      <c r="M1153" s="231"/>
      <c r="N1153" s="232"/>
      <c r="O1153" s="232"/>
      <c r="P1153" s="232"/>
      <c r="Q1153" s="232"/>
      <c r="R1153" s="232"/>
      <c r="S1153" s="232"/>
      <c r="T1153" s="233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T1153" s="234" t="s">
        <v>226</v>
      </c>
      <c r="AU1153" s="234" t="s">
        <v>84</v>
      </c>
      <c r="AV1153" s="13" t="s">
        <v>84</v>
      </c>
      <c r="AW1153" s="13" t="s">
        <v>35</v>
      </c>
      <c r="AX1153" s="13" t="s">
        <v>74</v>
      </c>
      <c r="AY1153" s="234" t="s">
        <v>216</v>
      </c>
    </row>
    <row r="1154" s="13" customFormat="1">
      <c r="A1154" s="13"/>
      <c r="B1154" s="223"/>
      <c r="C1154" s="224"/>
      <c r="D1154" s="225" t="s">
        <v>226</v>
      </c>
      <c r="E1154" s="226" t="s">
        <v>19</v>
      </c>
      <c r="F1154" s="227" t="s">
        <v>342</v>
      </c>
      <c r="G1154" s="224"/>
      <c r="H1154" s="228">
        <v>1855.56</v>
      </c>
      <c r="I1154" s="229"/>
      <c r="J1154" s="224"/>
      <c r="K1154" s="224"/>
      <c r="L1154" s="230"/>
      <c r="M1154" s="231"/>
      <c r="N1154" s="232"/>
      <c r="O1154" s="232"/>
      <c r="P1154" s="232"/>
      <c r="Q1154" s="232"/>
      <c r="R1154" s="232"/>
      <c r="S1154" s="232"/>
      <c r="T1154" s="233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234" t="s">
        <v>226</v>
      </c>
      <c r="AU1154" s="234" t="s">
        <v>84</v>
      </c>
      <c r="AV1154" s="13" t="s">
        <v>84</v>
      </c>
      <c r="AW1154" s="13" t="s">
        <v>35</v>
      </c>
      <c r="AX1154" s="13" t="s">
        <v>74</v>
      </c>
      <c r="AY1154" s="234" t="s">
        <v>216</v>
      </c>
    </row>
    <row r="1155" s="15" customFormat="1">
      <c r="A1155" s="15"/>
      <c r="B1155" s="256"/>
      <c r="C1155" s="257"/>
      <c r="D1155" s="225" t="s">
        <v>226</v>
      </c>
      <c r="E1155" s="258" t="s">
        <v>19</v>
      </c>
      <c r="F1155" s="259" t="s">
        <v>330</v>
      </c>
      <c r="G1155" s="257"/>
      <c r="H1155" s="260">
        <v>3356.3800000000001</v>
      </c>
      <c r="I1155" s="261"/>
      <c r="J1155" s="257"/>
      <c r="K1155" s="257"/>
      <c r="L1155" s="262"/>
      <c r="M1155" s="263"/>
      <c r="N1155" s="264"/>
      <c r="O1155" s="264"/>
      <c r="P1155" s="264"/>
      <c r="Q1155" s="264"/>
      <c r="R1155" s="264"/>
      <c r="S1155" s="264"/>
      <c r="T1155" s="265"/>
      <c r="U1155" s="15"/>
      <c r="V1155" s="15"/>
      <c r="W1155" s="15"/>
      <c r="X1155" s="15"/>
      <c r="Y1155" s="15"/>
      <c r="Z1155" s="15"/>
      <c r="AA1155" s="15"/>
      <c r="AB1155" s="15"/>
      <c r="AC1155" s="15"/>
      <c r="AD1155" s="15"/>
      <c r="AE1155" s="15"/>
      <c r="AT1155" s="266" t="s">
        <v>226</v>
      </c>
      <c r="AU1155" s="266" t="s">
        <v>84</v>
      </c>
      <c r="AV1155" s="15" t="s">
        <v>222</v>
      </c>
      <c r="AW1155" s="15" t="s">
        <v>35</v>
      </c>
      <c r="AX1155" s="15" t="s">
        <v>82</v>
      </c>
      <c r="AY1155" s="266" t="s">
        <v>216</v>
      </c>
    </row>
    <row r="1156" s="2" customFormat="1" ht="37.8" customHeight="1">
      <c r="A1156" s="41"/>
      <c r="B1156" s="42"/>
      <c r="C1156" s="205" t="s">
        <v>1643</v>
      </c>
      <c r="D1156" s="205" t="s">
        <v>218</v>
      </c>
      <c r="E1156" s="206" t="s">
        <v>1644</v>
      </c>
      <c r="F1156" s="207" t="s">
        <v>1645</v>
      </c>
      <c r="G1156" s="208" t="s">
        <v>87</v>
      </c>
      <c r="H1156" s="209">
        <v>3356.3800000000001</v>
      </c>
      <c r="I1156" s="210"/>
      <c r="J1156" s="211">
        <f>ROUND(I1156*H1156,2)</f>
        <v>0</v>
      </c>
      <c r="K1156" s="207" t="s">
        <v>221</v>
      </c>
      <c r="L1156" s="47"/>
      <c r="M1156" s="212" t="s">
        <v>19</v>
      </c>
      <c r="N1156" s="213" t="s">
        <v>45</v>
      </c>
      <c r="O1156" s="87"/>
      <c r="P1156" s="214">
        <f>O1156*H1156</f>
        <v>0</v>
      </c>
      <c r="Q1156" s="214">
        <v>0.0010300000000000001</v>
      </c>
      <c r="R1156" s="214">
        <f>Q1156*H1156</f>
        <v>3.4570714000000002</v>
      </c>
      <c r="S1156" s="214">
        <v>0</v>
      </c>
      <c r="T1156" s="215">
        <f>S1156*H1156</f>
        <v>0</v>
      </c>
      <c r="U1156" s="41"/>
      <c r="V1156" s="41"/>
      <c r="W1156" s="41"/>
      <c r="X1156" s="41"/>
      <c r="Y1156" s="41"/>
      <c r="Z1156" s="41"/>
      <c r="AA1156" s="41"/>
      <c r="AB1156" s="41"/>
      <c r="AC1156" s="41"/>
      <c r="AD1156" s="41"/>
      <c r="AE1156" s="41"/>
      <c r="AR1156" s="216" t="s">
        <v>235</v>
      </c>
      <c r="AT1156" s="216" t="s">
        <v>218</v>
      </c>
      <c r="AU1156" s="216" t="s">
        <v>84</v>
      </c>
      <c r="AY1156" s="20" t="s">
        <v>216</v>
      </c>
      <c r="BE1156" s="217">
        <f>IF(N1156="základní",J1156,0)</f>
        <v>0</v>
      </c>
      <c r="BF1156" s="217">
        <f>IF(N1156="snížená",J1156,0)</f>
        <v>0</v>
      </c>
      <c r="BG1156" s="217">
        <f>IF(N1156="zákl. přenesená",J1156,0)</f>
        <v>0</v>
      </c>
      <c r="BH1156" s="217">
        <f>IF(N1156="sníž. přenesená",J1156,0)</f>
        <v>0</v>
      </c>
      <c r="BI1156" s="217">
        <f>IF(N1156="nulová",J1156,0)</f>
        <v>0</v>
      </c>
      <c r="BJ1156" s="20" t="s">
        <v>82</v>
      </c>
      <c r="BK1156" s="217">
        <f>ROUND(I1156*H1156,2)</f>
        <v>0</v>
      </c>
      <c r="BL1156" s="20" t="s">
        <v>235</v>
      </c>
      <c r="BM1156" s="216" t="s">
        <v>1646</v>
      </c>
    </row>
    <row r="1157" s="2" customFormat="1">
      <c r="A1157" s="41"/>
      <c r="B1157" s="42"/>
      <c r="C1157" s="43"/>
      <c r="D1157" s="218" t="s">
        <v>224</v>
      </c>
      <c r="E1157" s="43"/>
      <c r="F1157" s="219" t="s">
        <v>1647</v>
      </c>
      <c r="G1157" s="43"/>
      <c r="H1157" s="43"/>
      <c r="I1157" s="220"/>
      <c r="J1157" s="43"/>
      <c r="K1157" s="43"/>
      <c r="L1157" s="47"/>
      <c r="M1157" s="221"/>
      <c r="N1157" s="222"/>
      <c r="O1157" s="87"/>
      <c r="P1157" s="87"/>
      <c r="Q1157" s="87"/>
      <c r="R1157" s="87"/>
      <c r="S1157" s="87"/>
      <c r="T1157" s="88"/>
      <c r="U1157" s="41"/>
      <c r="V1157" s="41"/>
      <c r="W1157" s="41"/>
      <c r="X1157" s="41"/>
      <c r="Y1157" s="41"/>
      <c r="Z1157" s="41"/>
      <c r="AA1157" s="41"/>
      <c r="AB1157" s="41"/>
      <c r="AC1157" s="41"/>
      <c r="AD1157" s="41"/>
      <c r="AE1157" s="41"/>
      <c r="AT1157" s="20" t="s">
        <v>224</v>
      </c>
      <c r="AU1157" s="20" t="s">
        <v>84</v>
      </c>
    </row>
    <row r="1158" s="2" customFormat="1">
      <c r="A1158" s="41"/>
      <c r="B1158" s="42"/>
      <c r="C1158" s="43"/>
      <c r="D1158" s="225" t="s">
        <v>262</v>
      </c>
      <c r="E1158" s="43"/>
      <c r="F1158" s="245" t="s">
        <v>387</v>
      </c>
      <c r="G1158" s="43"/>
      <c r="H1158" s="43"/>
      <c r="I1158" s="220"/>
      <c r="J1158" s="43"/>
      <c r="K1158" s="43"/>
      <c r="L1158" s="47"/>
      <c r="M1158" s="221"/>
      <c r="N1158" s="222"/>
      <c r="O1158" s="87"/>
      <c r="P1158" s="87"/>
      <c r="Q1158" s="87"/>
      <c r="R1158" s="87"/>
      <c r="S1158" s="87"/>
      <c r="T1158" s="88"/>
      <c r="U1158" s="41"/>
      <c r="V1158" s="41"/>
      <c r="W1158" s="41"/>
      <c r="X1158" s="41"/>
      <c r="Y1158" s="41"/>
      <c r="Z1158" s="41"/>
      <c r="AA1158" s="41"/>
      <c r="AB1158" s="41"/>
      <c r="AC1158" s="41"/>
      <c r="AD1158" s="41"/>
      <c r="AE1158" s="41"/>
      <c r="AT1158" s="20" t="s">
        <v>262</v>
      </c>
      <c r="AU1158" s="20" t="s">
        <v>84</v>
      </c>
    </row>
    <row r="1159" s="12" customFormat="1" ht="22.8" customHeight="1">
      <c r="A1159" s="12"/>
      <c r="B1159" s="189"/>
      <c r="C1159" s="190"/>
      <c r="D1159" s="191" t="s">
        <v>73</v>
      </c>
      <c r="E1159" s="203" t="s">
        <v>1648</v>
      </c>
      <c r="F1159" s="203" t="s">
        <v>1649</v>
      </c>
      <c r="G1159" s="190"/>
      <c r="H1159" s="190"/>
      <c r="I1159" s="193"/>
      <c r="J1159" s="204">
        <f>BK1159</f>
        <v>0</v>
      </c>
      <c r="K1159" s="190"/>
      <c r="L1159" s="195"/>
      <c r="M1159" s="196"/>
      <c r="N1159" s="197"/>
      <c r="O1159" s="197"/>
      <c r="P1159" s="198">
        <f>SUM(P1160:P1345)</f>
        <v>0</v>
      </c>
      <c r="Q1159" s="197"/>
      <c r="R1159" s="198">
        <f>SUM(R1160:R1345)</f>
        <v>1.4219799999999998</v>
      </c>
      <c r="S1159" s="197"/>
      <c r="T1159" s="199">
        <f>SUM(T1160:T1345)</f>
        <v>0</v>
      </c>
      <c r="U1159" s="12"/>
      <c r="V1159" s="12"/>
      <c r="W1159" s="12"/>
      <c r="X1159" s="12"/>
      <c r="Y1159" s="12"/>
      <c r="Z1159" s="12"/>
      <c r="AA1159" s="12"/>
      <c r="AB1159" s="12"/>
      <c r="AC1159" s="12"/>
      <c r="AD1159" s="12"/>
      <c r="AE1159" s="12"/>
      <c r="AR1159" s="200" t="s">
        <v>84</v>
      </c>
      <c r="AT1159" s="201" t="s">
        <v>73</v>
      </c>
      <c r="AU1159" s="201" t="s">
        <v>82</v>
      </c>
      <c r="AY1159" s="200" t="s">
        <v>216</v>
      </c>
      <c r="BK1159" s="202">
        <f>SUM(BK1160:BK1345)</f>
        <v>0</v>
      </c>
    </row>
    <row r="1160" s="2" customFormat="1" ht="44.25" customHeight="1">
      <c r="A1160" s="41"/>
      <c r="B1160" s="42"/>
      <c r="C1160" s="205" t="s">
        <v>1650</v>
      </c>
      <c r="D1160" s="205" t="s">
        <v>218</v>
      </c>
      <c r="E1160" s="206" t="s">
        <v>1651</v>
      </c>
      <c r="F1160" s="207" t="s">
        <v>1652</v>
      </c>
      <c r="G1160" s="208" t="s">
        <v>281</v>
      </c>
      <c r="H1160" s="209">
        <v>56</v>
      </c>
      <c r="I1160" s="210"/>
      <c r="J1160" s="211">
        <f>ROUND(I1160*H1160,2)</f>
        <v>0</v>
      </c>
      <c r="K1160" s="207" t="s">
        <v>221</v>
      </c>
      <c r="L1160" s="47"/>
      <c r="M1160" s="212" t="s">
        <v>19</v>
      </c>
      <c r="N1160" s="213" t="s">
        <v>45</v>
      </c>
      <c r="O1160" s="87"/>
      <c r="P1160" s="214">
        <f>O1160*H1160</f>
        <v>0</v>
      </c>
      <c r="Q1160" s="214">
        <v>0.00282</v>
      </c>
      <c r="R1160" s="214">
        <f>Q1160*H1160</f>
        <v>0.15792000000000001</v>
      </c>
      <c r="S1160" s="214">
        <v>0</v>
      </c>
      <c r="T1160" s="215">
        <f>S1160*H1160</f>
        <v>0</v>
      </c>
      <c r="U1160" s="41"/>
      <c r="V1160" s="41"/>
      <c r="W1160" s="41"/>
      <c r="X1160" s="41"/>
      <c r="Y1160" s="41"/>
      <c r="Z1160" s="41"/>
      <c r="AA1160" s="41"/>
      <c r="AB1160" s="41"/>
      <c r="AC1160" s="41"/>
      <c r="AD1160" s="41"/>
      <c r="AE1160" s="41"/>
      <c r="AR1160" s="216" t="s">
        <v>235</v>
      </c>
      <c r="AT1160" s="216" t="s">
        <v>218</v>
      </c>
      <c r="AU1160" s="216" t="s">
        <v>84</v>
      </c>
      <c r="AY1160" s="20" t="s">
        <v>216</v>
      </c>
      <c r="BE1160" s="217">
        <f>IF(N1160="základní",J1160,0)</f>
        <v>0</v>
      </c>
      <c r="BF1160" s="217">
        <f>IF(N1160="snížená",J1160,0)</f>
        <v>0</v>
      </c>
      <c r="BG1160" s="217">
        <f>IF(N1160="zákl. přenesená",J1160,0)</f>
        <v>0</v>
      </c>
      <c r="BH1160" s="217">
        <f>IF(N1160="sníž. přenesená",J1160,0)</f>
        <v>0</v>
      </c>
      <c r="BI1160" s="217">
        <f>IF(N1160="nulová",J1160,0)</f>
        <v>0</v>
      </c>
      <c r="BJ1160" s="20" t="s">
        <v>82</v>
      </c>
      <c r="BK1160" s="217">
        <f>ROUND(I1160*H1160,2)</f>
        <v>0</v>
      </c>
      <c r="BL1160" s="20" t="s">
        <v>235</v>
      </c>
      <c r="BM1160" s="216" t="s">
        <v>1653</v>
      </c>
    </row>
    <row r="1161" s="2" customFormat="1">
      <c r="A1161" s="41"/>
      <c r="B1161" s="42"/>
      <c r="C1161" s="43"/>
      <c r="D1161" s="218" t="s">
        <v>224</v>
      </c>
      <c r="E1161" s="43"/>
      <c r="F1161" s="219" t="s">
        <v>1654</v>
      </c>
      <c r="G1161" s="43"/>
      <c r="H1161" s="43"/>
      <c r="I1161" s="220"/>
      <c r="J1161" s="43"/>
      <c r="K1161" s="43"/>
      <c r="L1161" s="47"/>
      <c r="M1161" s="221"/>
      <c r="N1161" s="222"/>
      <c r="O1161" s="87"/>
      <c r="P1161" s="87"/>
      <c r="Q1161" s="87"/>
      <c r="R1161" s="87"/>
      <c r="S1161" s="87"/>
      <c r="T1161" s="88"/>
      <c r="U1161" s="41"/>
      <c r="V1161" s="41"/>
      <c r="W1161" s="41"/>
      <c r="X1161" s="41"/>
      <c r="Y1161" s="41"/>
      <c r="Z1161" s="41"/>
      <c r="AA1161" s="41"/>
      <c r="AB1161" s="41"/>
      <c r="AC1161" s="41"/>
      <c r="AD1161" s="41"/>
      <c r="AE1161" s="41"/>
      <c r="AT1161" s="20" t="s">
        <v>224</v>
      </c>
      <c r="AU1161" s="20" t="s">
        <v>84</v>
      </c>
    </row>
    <row r="1162" s="13" customFormat="1">
      <c r="A1162" s="13"/>
      <c r="B1162" s="223"/>
      <c r="C1162" s="224"/>
      <c r="D1162" s="225" t="s">
        <v>226</v>
      </c>
      <c r="E1162" s="226" t="s">
        <v>19</v>
      </c>
      <c r="F1162" s="227" t="s">
        <v>1655</v>
      </c>
      <c r="G1162" s="224"/>
      <c r="H1162" s="228">
        <v>7</v>
      </c>
      <c r="I1162" s="229"/>
      <c r="J1162" s="224"/>
      <c r="K1162" s="224"/>
      <c r="L1162" s="230"/>
      <c r="M1162" s="231"/>
      <c r="N1162" s="232"/>
      <c r="O1162" s="232"/>
      <c r="P1162" s="232"/>
      <c r="Q1162" s="232"/>
      <c r="R1162" s="232"/>
      <c r="S1162" s="232"/>
      <c r="T1162" s="233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T1162" s="234" t="s">
        <v>226</v>
      </c>
      <c r="AU1162" s="234" t="s">
        <v>84</v>
      </c>
      <c r="AV1162" s="13" t="s">
        <v>84</v>
      </c>
      <c r="AW1162" s="13" t="s">
        <v>35</v>
      </c>
      <c r="AX1162" s="13" t="s">
        <v>74</v>
      </c>
      <c r="AY1162" s="234" t="s">
        <v>216</v>
      </c>
    </row>
    <row r="1163" s="13" customFormat="1">
      <c r="A1163" s="13"/>
      <c r="B1163" s="223"/>
      <c r="C1163" s="224"/>
      <c r="D1163" s="225" t="s">
        <v>226</v>
      </c>
      <c r="E1163" s="226" t="s">
        <v>19</v>
      </c>
      <c r="F1163" s="227" t="s">
        <v>1656</v>
      </c>
      <c r="G1163" s="224"/>
      <c r="H1163" s="228">
        <v>7</v>
      </c>
      <c r="I1163" s="229"/>
      <c r="J1163" s="224"/>
      <c r="K1163" s="224"/>
      <c r="L1163" s="230"/>
      <c r="M1163" s="231"/>
      <c r="N1163" s="232"/>
      <c r="O1163" s="232"/>
      <c r="P1163" s="232"/>
      <c r="Q1163" s="232"/>
      <c r="R1163" s="232"/>
      <c r="S1163" s="232"/>
      <c r="T1163" s="23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34" t="s">
        <v>226</v>
      </c>
      <c r="AU1163" s="234" t="s">
        <v>84</v>
      </c>
      <c r="AV1163" s="13" t="s">
        <v>84</v>
      </c>
      <c r="AW1163" s="13" t="s">
        <v>35</v>
      </c>
      <c r="AX1163" s="13" t="s">
        <v>74</v>
      </c>
      <c r="AY1163" s="234" t="s">
        <v>216</v>
      </c>
    </row>
    <row r="1164" s="13" customFormat="1">
      <c r="A1164" s="13"/>
      <c r="B1164" s="223"/>
      <c r="C1164" s="224"/>
      <c r="D1164" s="225" t="s">
        <v>226</v>
      </c>
      <c r="E1164" s="226" t="s">
        <v>19</v>
      </c>
      <c r="F1164" s="227" t="s">
        <v>1657</v>
      </c>
      <c r="G1164" s="224"/>
      <c r="H1164" s="228">
        <v>1</v>
      </c>
      <c r="I1164" s="229"/>
      <c r="J1164" s="224"/>
      <c r="K1164" s="224"/>
      <c r="L1164" s="230"/>
      <c r="M1164" s="231"/>
      <c r="N1164" s="232"/>
      <c r="O1164" s="232"/>
      <c r="P1164" s="232"/>
      <c r="Q1164" s="232"/>
      <c r="R1164" s="232"/>
      <c r="S1164" s="232"/>
      <c r="T1164" s="23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34" t="s">
        <v>226</v>
      </c>
      <c r="AU1164" s="234" t="s">
        <v>84</v>
      </c>
      <c r="AV1164" s="13" t="s">
        <v>84</v>
      </c>
      <c r="AW1164" s="13" t="s">
        <v>35</v>
      </c>
      <c r="AX1164" s="13" t="s">
        <v>74</v>
      </c>
      <c r="AY1164" s="234" t="s">
        <v>216</v>
      </c>
    </row>
    <row r="1165" s="13" customFormat="1">
      <c r="A1165" s="13"/>
      <c r="B1165" s="223"/>
      <c r="C1165" s="224"/>
      <c r="D1165" s="225" t="s">
        <v>226</v>
      </c>
      <c r="E1165" s="226" t="s">
        <v>19</v>
      </c>
      <c r="F1165" s="227" t="s">
        <v>1658</v>
      </c>
      <c r="G1165" s="224"/>
      <c r="H1165" s="228">
        <v>1</v>
      </c>
      <c r="I1165" s="229"/>
      <c r="J1165" s="224"/>
      <c r="K1165" s="224"/>
      <c r="L1165" s="230"/>
      <c r="M1165" s="231"/>
      <c r="N1165" s="232"/>
      <c r="O1165" s="232"/>
      <c r="P1165" s="232"/>
      <c r="Q1165" s="232"/>
      <c r="R1165" s="232"/>
      <c r="S1165" s="232"/>
      <c r="T1165" s="233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T1165" s="234" t="s">
        <v>226</v>
      </c>
      <c r="AU1165" s="234" t="s">
        <v>84</v>
      </c>
      <c r="AV1165" s="13" t="s">
        <v>84</v>
      </c>
      <c r="AW1165" s="13" t="s">
        <v>35</v>
      </c>
      <c r="AX1165" s="13" t="s">
        <v>74</v>
      </c>
      <c r="AY1165" s="234" t="s">
        <v>216</v>
      </c>
    </row>
    <row r="1166" s="13" customFormat="1">
      <c r="A1166" s="13"/>
      <c r="B1166" s="223"/>
      <c r="C1166" s="224"/>
      <c r="D1166" s="225" t="s">
        <v>226</v>
      </c>
      <c r="E1166" s="226" t="s">
        <v>19</v>
      </c>
      <c r="F1166" s="227" t="s">
        <v>1659</v>
      </c>
      <c r="G1166" s="224"/>
      <c r="H1166" s="228">
        <v>1</v>
      </c>
      <c r="I1166" s="229"/>
      <c r="J1166" s="224"/>
      <c r="K1166" s="224"/>
      <c r="L1166" s="230"/>
      <c r="M1166" s="231"/>
      <c r="N1166" s="232"/>
      <c r="O1166" s="232"/>
      <c r="P1166" s="232"/>
      <c r="Q1166" s="232"/>
      <c r="R1166" s="232"/>
      <c r="S1166" s="232"/>
      <c r="T1166" s="233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T1166" s="234" t="s">
        <v>226</v>
      </c>
      <c r="AU1166" s="234" t="s">
        <v>84</v>
      </c>
      <c r="AV1166" s="13" t="s">
        <v>84</v>
      </c>
      <c r="AW1166" s="13" t="s">
        <v>35</v>
      </c>
      <c r="AX1166" s="13" t="s">
        <v>74</v>
      </c>
      <c r="AY1166" s="234" t="s">
        <v>216</v>
      </c>
    </row>
    <row r="1167" s="13" customFormat="1">
      <c r="A1167" s="13"/>
      <c r="B1167" s="223"/>
      <c r="C1167" s="224"/>
      <c r="D1167" s="225" t="s">
        <v>226</v>
      </c>
      <c r="E1167" s="226" t="s">
        <v>19</v>
      </c>
      <c r="F1167" s="227" t="s">
        <v>1660</v>
      </c>
      <c r="G1167" s="224"/>
      <c r="H1167" s="228">
        <v>5</v>
      </c>
      <c r="I1167" s="229"/>
      <c r="J1167" s="224"/>
      <c r="K1167" s="224"/>
      <c r="L1167" s="230"/>
      <c r="M1167" s="231"/>
      <c r="N1167" s="232"/>
      <c r="O1167" s="232"/>
      <c r="P1167" s="232"/>
      <c r="Q1167" s="232"/>
      <c r="R1167" s="232"/>
      <c r="S1167" s="232"/>
      <c r="T1167" s="233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T1167" s="234" t="s">
        <v>226</v>
      </c>
      <c r="AU1167" s="234" t="s">
        <v>84</v>
      </c>
      <c r="AV1167" s="13" t="s">
        <v>84</v>
      </c>
      <c r="AW1167" s="13" t="s">
        <v>35</v>
      </c>
      <c r="AX1167" s="13" t="s">
        <v>74</v>
      </c>
      <c r="AY1167" s="234" t="s">
        <v>216</v>
      </c>
    </row>
    <row r="1168" s="13" customFormat="1">
      <c r="A1168" s="13"/>
      <c r="B1168" s="223"/>
      <c r="C1168" s="224"/>
      <c r="D1168" s="225" t="s">
        <v>226</v>
      </c>
      <c r="E1168" s="226" t="s">
        <v>19</v>
      </c>
      <c r="F1168" s="227" t="s">
        <v>1661</v>
      </c>
      <c r="G1168" s="224"/>
      <c r="H1168" s="228">
        <v>12</v>
      </c>
      <c r="I1168" s="229"/>
      <c r="J1168" s="224"/>
      <c r="K1168" s="224"/>
      <c r="L1168" s="230"/>
      <c r="M1168" s="231"/>
      <c r="N1168" s="232"/>
      <c r="O1168" s="232"/>
      <c r="P1168" s="232"/>
      <c r="Q1168" s="232"/>
      <c r="R1168" s="232"/>
      <c r="S1168" s="232"/>
      <c r="T1168" s="233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T1168" s="234" t="s">
        <v>226</v>
      </c>
      <c r="AU1168" s="234" t="s">
        <v>84</v>
      </c>
      <c r="AV1168" s="13" t="s">
        <v>84</v>
      </c>
      <c r="AW1168" s="13" t="s">
        <v>35</v>
      </c>
      <c r="AX1168" s="13" t="s">
        <v>74</v>
      </c>
      <c r="AY1168" s="234" t="s">
        <v>216</v>
      </c>
    </row>
    <row r="1169" s="13" customFormat="1">
      <c r="A1169" s="13"/>
      <c r="B1169" s="223"/>
      <c r="C1169" s="224"/>
      <c r="D1169" s="225" t="s">
        <v>226</v>
      </c>
      <c r="E1169" s="226" t="s">
        <v>19</v>
      </c>
      <c r="F1169" s="227" t="s">
        <v>1662</v>
      </c>
      <c r="G1169" s="224"/>
      <c r="H1169" s="228">
        <v>1</v>
      </c>
      <c r="I1169" s="229"/>
      <c r="J1169" s="224"/>
      <c r="K1169" s="224"/>
      <c r="L1169" s="230"/>
      <c r="M1169" s="231"/>
      <c r="N1169" s="232"/>
      <c r="O1169" s="232"/>
      <c r="P1169" s="232"/>
      <c r="Q1169" s="232"/>
      <c r="R1169" s="232"/>
      <c r="S1169" s="232"/>
      <c r="T1169" s="233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T1169" s="234" t="s">
        <v>226</v>
      </c>
      <c r="AU1169" s="234" t="s">
        <v>84</v>
      </c>
      <c r="AV1169" s="13" t="s">
        <v>84</v>
      </c>
      <c r="AW1169" s="13" t="s">
        <v>35</v>
      </c>
      <c r="AX1169" s="13" t="s">
        <v>74</v>
      </c>
      <c r="AY1169" s="234" t="s">
        <v>216</v>
      </c>
    </row>
    <row r="1170" s="13" customFormat="1">
      <c r="A1170" s="13"/>
      <c r="B1170" s="223"/>
      <c r="C1170" s="224"/>
      <c r="D1170" s="225" t="s">
        <v>226</v>
      </c>
      <c r="E1170" s="226" t="s">
        <v>19</v>
      </c>
      <c r="F1170" s="227" t="s">
        <v>1663</v>
      </c>
      <c r="G1170" s="224"/>
      <c r="H1170" s="228">
        <v>1</v>
      </c>
      <c r="I1170" s="229"/>
      <c r="J1170" s="224"/>
      <c r="K1170" s="224"/>
      <c r="L1170" s="230"/>
      <c r="M1170" s="231"/>
      <c r="N1170" s="232"/>
      <c r="O1170" s="232"/>
      <c r="P1170" s="232"/>
      <c r="Q1170" s="232"/>
      <c r="R1170" s="232"/>
      <c r="S1170" s="232"/>
      <c r="T1170" s="233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T1170" s="234" t="s">
        <v>226</v>
      </c>
      <c r="AU1170" s="234" t="s">
        <v>84</v>
      </c>
      <c r="AV1170" s="13" t="s">
        <v>84</v>
      </c>
      <c r="AW1170" s="13" t="s">
        <v>35</v>
      </c>
      <c r="AX1170" s="13" t="s">
        <v>74</v>
      </c>
      <c r="AY1170" s="234" t="s">
        <v>216</v>
      </c>
    </row>
    <row r="1171" s="13" customFormat="1">
      <c r="A1171" s="13"/>
      <c r="B1171" s="223"/>
      <c r="C1171" s="224"/>
      <c r="D1171" s="225" t="s">
        <v>226</v>
      </c>
      <c r="E1171" s="226" t="s">
        <v>19</v>
      </c>
      <c r="F1171" s="227" t="s">
        <v>1664</v>
      </c>
      <c r="G1171" s="224"/>
      <c r="H1171" s="228">
        <v>1</v>
      </c>
      <c r="I1171" s="229"/>
      <c r="J1171" s="224"/>
      <c r="K1171" s="224"/>
      <c r="L1171" s="230"/>
      <c r="M1171" s="231"/>
      <c r="N1171" s="232"/>
      <c r="O1171" s="232"/>
      <c r="P1171" s="232"/>
      <c r="Q1171" s="232"/>
      <c r="R1171" s="232"/>
      <c r="S1171" s="232"/>
      <c r="T1171" s="233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234" t="s">
        <v>226</v>
      </c>
      <c r="AU1171" s="234" t="s">
        <v>84</v>
      </c>
      <c r="AV1171" s="13" t="s">
        <v>84</v>
      </c>
      <c r="AW1171" s="13" t="s">
        <v>35</v>
      </c>
      <c r="AX1171" s="13" t="s">
        <v>74</v>
      </c>
      <c r="AY1171" s="234" t="s">
        <v>216</v>
      </c>
    </row>
    <row r="1172" s="13" customFormat="1">
      <c r="A1172" s="13"/>
      <c r="B1172" s="223"/>
      <c r="C1172" s="224"/>
      <c r="D1172" s="225" t="s">
        <v>226</v>
      </c>
      <c r="E1172" s="226" t="s">
        <v>19</v>
      </c>
      <c r="F1172" s="227" t="s">
        <v>1665</v>
      </c>
      <c r="G1172" s="224"/>
      <c r="H1172" s="228">
        <v>1</v>
      </c>
      <c r="I1172" s="229"/>
      <c r="J1172" s="224"/>
      <c r="K1172" s="224"/>
      <c r="L1172" s="230"/>
      <c r="M1172" s="231"/>
      <c r="N1172" s="232"/>
      <c r="O1172" s="232"/>
      <c r="P1172" s="232"/>
      <c r="Q1172" s="232"/>
      <c r="R1172" s="232"/>
      <c r="S1172" s="232"/>
      <c r="T1172" s="233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T1172" s="234" t="s">
        <v>226</v>
      </c>
      <c r="AU1172" s="234" t="s">
        <v>84</v>
      </c>
      <c r="AV1172" s="13" t="s">
        <v>84</v>
      </c>
      <c r="AW1172" s="13" t="s">
        <v>35</v>
      </c>
      <c r="AX1172" s="13" t="s">
        <v>74</v>
      </c>
      <c r="AY1172" s="234" t="s">
        <v>216</v>
      </c>
    </row>
    <row r="1173" s="13" customFormat="1">
      <c r="A1173" s="13"/>
      <c r="B1173" s="223"/>
      <c r="C1173" s="224"/>
      <c r="D1173" s="225" t="s">
        <v>226</v>
      </c>
      <c r="E1173" s="226" t="s">
        <v>19</v>
      </c>
      <c r="F1173" s="227" t="s">
        <v>1666</v>
      </c>
      <c r="G1173" s="224"/>
      <c r="H1173" s="228">
        <v>16</v>
      </c>
      <c r="I1173" s="229"/>
      <c r="J1173" s="224"/>
      <c r="K1173" s="224"/>
      <c r="L1173" s="230"/>
      <c r="M1173" s="231"/>
      <c r="N1173" s="232"/>
      <c r="O1173" s="232"/>
      <c r="P1173" s="232"/>
      <c r="Q1173" s="232"/>
      <c r="R1173" s="232"/>
      <c r="S1173" s="232"/>
      <c r="T1173" s="233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T1173" s="234" t="s">
        <v>226</v>
      </c>
      <c r="AU1173" s="234" t="s">
        <v>84</v>
      </c>
      <c r="AV1173" s="13" t="s">
        <v>84</v>
      </c>
      <c r="AW1173" s="13" t="s">
        <v>35</v>
      </c>
      <c r="AX1173" s="13" t="s">
        <v>74</v>
      </c>
      <c r="AY1173" s="234" t="s">
        <v>216</v>
      </c>
    </row>
    <row r="1174" s="13" customFormat="1">
      <c r="A1174" s="13"/>
      <c r="B1174" s="223"/>
      <c r="C1174" s="224"/>
      <c r="D1174" s="225" t="s">
        <v>226</v>
      </c>
      <c r="E1174" s="226" t="s">
        <v>19</v>
      </c>
      <c r="F1174" s="227" t="s">
        <v>1667</v>
      </c>
      <c r="G1174" s="224"/>
      <c r="H1174" s="228">
        <v>1</v>
      </c>
      <c r="I1174" s="229"/>
      <c r="J1174" s="224"/>
      <c r="K1174" s="224"/>
      <c r="L1174" s="230"/>
      <c r="M1174" s="231"/>
      <c r="N1174" s="232"/>
      <c r="O1174" s="232"/>
      <c r="P1174" s="232"/>
      <c r="Q1174" s="232"/>
      <c r="R1174" s="232"/>
      <c r="S1174" s="232"/>
      <c r="T1174" s="233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234" t="s">
        <v>226</v>
      </c>
      <c r="AU1174" s="234" t="s">
        <v>84</v>
      </c>
      <c r="AV1174" s="13" t="s">
        <v>84</v>
      </c>
      <c r="AW1174" s="13" t="s">
        <v>35</v>
      </c>
      <c r="AX1174" s="13" t="s">
        <v>74</v>
      </c>
      <c r="AY1174" s="234" t="s">
        <v>216</v>
      </c>
    </row>
    <row r="1175" s="13" customFormat="1">
      <c r="A1175" s="13"/>
      <c r="B1175" s="223"/>
      <c r="C1175" s="224"/>
      <c r="D1175" s="225" t="s">
        <v>226</v>
      </c>
      <c r="E1175" s="226" t="s">
        <v>19</v>
      </c>
      <c r="F1175" s="227" t="s">
        <v>1668</v>
      </c>
      <c r="G1175" s="224"/>
      <c r="H1175" s="228">
        <v>1</v>
      </c>
      <c r="I1175" s="229"/>
      <c r="J1175" s="224"/>
      <c r="K1175" s="224"/>
      <c r="L1175" s="230"/>
      <c r="M1175" s="231"/>
      <c r="N1175" s="232"/>
      <c r="O1175" s="232"/>
      <c r="P1175" s="232"/>
      <c r="Q1175" s="232"/>
      <c r="R1175" s="232"/>
      <c r="S1175" s="232"/>
      <c r="T1175" s="23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34" t="s">
        <v>226</v>
      </c>
      <c r="AU1175" s="234" t="s">
        <v>84</v>
      </c>
      <c r="AV1175" s="13" t="s">
        <v>84</v>
      </c>
      <c r="AW1175" s="13" t="s">
        <v>35</v>
      </c>
      <c r="AX1175" s="13" t="s">
        <v>74</v>
      </c>
      <c r="AY1175" s="234" t="s">
        <v>216</v>
      </c>
    </row>
    <row r="1176" s="15" customFormat="1">
      <c r="A1176" s="15"/>
      <c r="B1176" s="256"/>
      <c r="C1176" s="257"/>
      <c r="D1176" s="225" t="s">
        <v>226</v>
      </c>
      <c r="E1176" s="258" t="s">
        <v>19</v>
      </c>
      <c r="F1176" s="259" t="s">
        <v>330</v>
      </c>
      <c r="G1176" s="257"/>
      <c r="H1176" s="260">
        <v>56</v>
      </c>
      <c r="I1176" s="261"/>
      <c r="J1176" s="257"/>
      <c r="K1176" s="257"/>
      <c r="L1176" s="262"/>
      <c r="M1176" s="263"/>
      <c r="N1176" s="264"/>
      <c r="O1176" s="264"/>
      <c r="P1176" s="264"/>
      <c r="Q1176" s="264"/>
      <c r="R1176" s="264"/>
      <c r="S1176" s="264"/>
      <c r="T1176" s="265"/>
      <c r="U1176" s="15"/>
      <c r="V1176" s="15"/>
      <c r="W1176" s="15"/>
      <c r="X1176" s="15"/>
      <c r="Y1176" s="15"/>
      <c r="Z1176" s="15"/>
      <c r="AA1176" s="15"/>
      <c r="AB1176" s="15"/>
      <c r="AC1176" s="15"/>
      <c r="AD1176" s="15"/>
      <c r="AE1176" s="15"/>
      <c r="AT1176" s="266" t="s">
        <v>226</v>
      </c>
      <c r="AU1176" s="266" t="s">
        <v>84</v>
      </c>
      <c r="AV1176" s="15" t="s">
        <v>222</v>
      </c>
      <c r="AW1176" s="15" t="s">
        <v>35</v>
      </c>
      <c r="AX1176" s="15" t="s">
        <v>82</v>
      </c>
      <c r="AY1176" s="266" t="s">
        <v>216</v>
      </c>
    </row>
    <row r="1177" s="2" customFormat="1" ht="16.5" customHeight="1">
      <c r="A1177" s="41"/>
      <c r="B1177" s="42"/>
      <c r="C1177" s="246" t="s">
        <v>1669</v>
      </c>
      <c r="D1177" s="246" t="s">
        <v>278</v>
      </c>
      <c r="E1177" s="247" t="s">
        <v>1670</v>
      </c>
      <c r="F1177" s="248" t="s">
        <v>1671</v>
      </c>
      <c r="G1177" s="249" t="s">
        <v>281</v>
      </c>
      <c r="H1177" s="250">
        <v>7</v>
      </c>
      <c r="I1177" s="251"/>
      <c r="J1177" s="252">
        <f>ROUND(I1177*H1177,2)</f>
        <v>0</v>
      </c>
      <c r="K1177" s="248" t="s">
        <v>19</v>
      </c>
      <c r="L1177" s="253"/>
      <c r="M1177" s="254" t="s">
        <v>19</v>
      </c>
      <c r="N1177" s="255" t="s">
        <v>45</v>
      </c>
      <c r="O1177" s="87"/>
      <c r="P1177" s="214">
        <f>O1177*H1177</f>
        <v>0</v>
      </c>
      <c r="Q1177" s="214">
        <v>0</v>
      </c>
      <c r="R1177" s="214">
        <f>Q1177*H1177</f>
        <v>0</v>
      </c>
      <c r="S1177" s="214">
        <v>0</v>
      </c>
      <c r="T1177" s="215">
        <f>S1177*H1177</f>
        <v>0</v>
      </c>
      <c r="U1177" s="41"/>
      <c r="V1177" s="41"/>
      <c r="W1177" s="41"/>
      <c r="X1177" s="41"/>
      <c r="Y1177" s="41"/>
      <c r="Z1177" s="41"/>
      <c r="AA1177" s="41"/>
      <c r="AB1177" s="41"/>
      <c r="AC1177" s="41"/>
      <c r="AD1177" s="41"/>
      <c r="AE1177" s="41"/>
      <c r="AR1177" s="216" t="s">
        <v>392</v>
      </c>
      <c r="AT1177" s="216" t="s">
        <v>278</v>
      </c>
      <c r="AU1177" s="216" t="s">
        <v>84</v>
      </c>
      <c r="AY1177" s="20" t="s">
        <v>216</v>
      </c>
      <c r="BE1177" s="217">
        <f>IF(N1177="základní",J1177,0)</f>
        <v>0</v>
      </c>
      <c r="BF1177" s="217">
        <f>IF(N1177="snížená",J1177,0)</f>
        <v>0</v>
      </c>
      <c r="BG1177" s="217">
        <f>IF(N1177="zákl. přenesená",J1177,0)</f>
        <v>0</v>
      </c>
      <c r="BH1177" s="217">
        <f>IF(N1177="sníž. přenesená",J1177,0)</f>
        <v>0</v>
      </c>
      <c r="BI1177" s="217">
        <f>IF(N1177="nulová",J1177,0)</f>
        <v>0</v>
      </c>
      <c r="BJ1177" s="20" t="s">
        <v>82</v>
      </c>
      <c r="BK1177" s="217">
        <f>ROUND(I1177*H1177,2)</f>
        <v>0</v>
      </c>
      <c r="BL1177" s="20" t="s">
        <v>235</v>
      </c>
      <c r="BM1177" s="216" t="s">
        <v>1672</v>
      </c>
    </row>
    <row r="1178" s="2" customFormat="1" ht="16.5" customHeight="1">
      <c r="A1178" s="41"/>
      <c r="B1178" s="42"/>
      <c r="C1178" s="246" t="s">
        <v>1673</v>
      </c>
      <c r="D1178" s="246" t="s">
        <v>278</v>
      </c>
      <c r="E1178" s="247" t="s">
        <v>1674</v>
      </c>
      <c r="F1178" s="248" t="s">
        <v>1675</v>
      </c>
      <c r="G1178" s="249" t="s">
        <v>281</v>
      </c>
      <c r="H1178" s="250">
        <v>7</v>
      </c>
      <c r="I1178" s="251"/>
      <c r="J1178" s="252">
        <f>ROUND(I1178*H1178,2)</f>
        <v>0</v>
      </c>
      <c r="K1178" s="248" t="s">
        <v>19</v>
      </c>
      <c r="L1178" s="253"/>
      <c r="M1178" s="254" t="s">
        <v>19</v>
      </c>
      <c r="N1178" s="255" t="s">
        <v>45</v>
      </c>
      <c r="O1178" s="87"/>
      <c r="P1178" s="214">
        <f>O1178*H1178</f>
        <v>0</v>
      </c>
      <c r="Q1178" s="214">
        <v>0</v>
      </c>
      <c r="R1178" s="214">
        <f>Q1178*H1178</f>
        <v>0</v>
      </c>
      <c r="S1178" s="214">
        <v>0</v>
      </c>
      <c r="T1178" s="215">
        <f>S1178*H1178</f>
        <v>0</v>
      </c>
      <c r="U1178" s="41"/>
      <c r="V1178" s="41"/>
      <c r="W1178" s="41"/>
      <c r="X1178" s="41"/>
      <c r="Y1178" s="41"/>
      <c r="Z1178" s="41"/>
      <c r="AA1178" s="41"/>
      <c r="AB1178" s="41"/>
      <c r="AC1178" s="41"/>
      <c r="AD1178" s="41"/>
      <c r="AE1178" s="41"/>
      <c r="AR1178" s="216" t="s">
        <v>392</v>
      </c>
      <c r="AT1178" s="216" t="s">
        <v>278</v>
      </c>
      <c r="AU1178" s="216" t="s">
        <v>84</v>
      </c>
      <c r="AY1178" s="20" t="s">
        <v>216</v>
      </c>
      <c r="BE1178" s="217">
        <f>IF(N1178="základní",J1178,0)</f>
        <v>0</v>
      </c>
      <c r="BF1178" s="217">
        <f>IF(N1178="snížená",J1178,0)</f>
        <v>0</v>
      </c>
      <c r="BG1178" s="217">
        <f>IF(N1178="zákl. přenesená",J1178,0)</f>
        <v>0</v>
      </c>
      <c r="BH1178" s="217">
        <f>IF(N1178="sníž. přenesená",J1178,0)</f>
        <v>0</v>
      </c>
      <c r="BI1178" s="217">
        <f>IF(N1178="nulová",J1178,0)</f>
        <v>0</v>
      </c>
      <c r="BJ1178" s="20" t="s">
        <v>82</v>
      </c>
      <c r="BK1178" s="217">
        <f>ROUND(I1178*H1178,2)</f>
        <v>0</v>
      </c>
      <c r="BL1178" s="20" t="s">
        <v>235</v>
      </c>
      <c r="BM1178" s="216" t="s">
        <v>1676</v>
      </c>
    </row>
    <row r="1179" s="2" customFormat="1" ht="16.5" customHeight="1">
      <c r="A1179" s="41"/>
      <c r="B1179" s="42"/>
      <c r="C1179" s="246" t="s">
        <v>1677</v>
      </c>
      <c r="D1179" s="246" t="s">
        <v>278</v>
      </c>
      <c r="E1179" s="247" t="s">
        <v>1678</v>
      </c>
      <c r="F1179" s="248" t="s">
        <v>1679</v>
      </c>
      <c r="G1179" s="249" t="s">
        <v>281</v>
      </c>
      <c r="H1179" s="250">
        <v>1</v>
      </c>
      <c r="I1179" s="251"/>
      <c r="J1179" s="252">
        <f>ROUND(I1179*H1179,2)</f>
        <v>0</v>
      </c>
      <c r="K1179" s="248" t="s">
        <v>19</v>
      </c>
      <c r="L1179" s="253"/>
      <c r="M1179" s="254" t="s">
        <v>19</v>
      </c>
      <c r="N1179" s="255" t="s">
        <v>45</v>
      </c>
      <c r="O1179" s="87"/>
      <c r="P1179" s="214">
        <f>O1179*H1179</f>
        <v>0</v>
      </c>
      <c r="Q1179" s="214">
        <v>0</v>
      </c>
      <c r="R1179" s="214">
        <f>Q1179*H1179</f>
        <v>0</v>
      </c>
      <c r="S1179" s="214">
        <v>0</v>
      </c>
      <c r="T1179" s="215">
        <f>S1179*H1179</f>
        <v>0</v>
      </c>
      <c r="U1179" s="41"/>
      <c r="V1179" s="41"/>
      <c r="W1179" s="41"/>
      <c r="X1179" s="41"/>
      <c r="Y1179" s="41"/>
      <c r="Z1179" s="41"/>
      <c r="AA1179" s="41"/>
      <c r="AB1179" s="41"/>
      <c r="AC1179" s="41"/>
      <c r="AD1179" s="41"/>
      <c r="AE1179" s="41"/>
      <c r="AR1179" s="216" t="s">
        <v>392</v>
      </c>
      <c r="AT1179" s="216" t="s">
        <v>278</v>
      </c>
      <c r="AU1179" s="216" t="s">
        <v>84</v>
      </c>
      <c r="AY1179" s="20" t="s">
        <v>216</v>
      </c>
      <c r="BE1179" s="217">
        <f>IF(N1179="základní",J1179,0)</f>
        <v>0</v>
      </c>
      <c r="BF1179" s="217">
        <f>IF(N1179="snížená",J1179,0)</f>
        <v>0</v>
      </c>
      <c r="BG1179" s="217">
        <f>IF(N1179="zákl. přenesená",J1179,0)</f>
        <v>0</v>
      </c>
      <c r="BH1179" s="217">
        <f>IF(N1179="sníž. přenesená",J1179,0)</f>
        <v>0</v>
      </c>
      <c r="BI1179" s="217">
        <f>IF(N1179="nulová",J1179,0)</f>
        <v>0</v>
      </c>
      <c r="BJ1179" s="20" t="s">
        <v>82</v>
      </c>
      <c r="BK1179" s="217">
        <f>ROUND(I1179*H1179,2)</f>
        <v>0</v>
      </c>
      <c r="BL1179" s="20" t="s">
        <v>235</v>
      </c>
      <c r="BM1179" s="216" t="s">
        <v>1680</v>
      </c>
    </row>
    <row r="1180" s="2" customFormat="1" ht="16.5" customHeight="1">
      <c r="A1180" s="41"/>
      <c r="B1180" s="42"/>
      <c r="C1180" s="246" t="s">
        <v>1681</v>
      </c>
      <c r="D1180" s="246" t="s">
        <v>278</v>
      </c>
      <c r="E1180" s="247" t="s">
        <v>1682</v>
      </c>
      <c r="F1180" s="248" t="s">
        <v>1683</v>
      </c>
      <c r="G1180" s="249" t="s">
        <v>281</v>
      </c>
      <c r="H1180" s="250">
        <v>1</v>
      </c>
      <c r="I1180" s="251"/>
      <c r="J1180" s="252">
        <f>ROUND(I1180*H1180,2)</f>
        <v>0</v>
      </c>
      <c r="K1180" s="248" t="s">
        <v>19</v>
      </c>
      <c r="L1180" s="253"/>
      <c r="M1180" s="254" t="s">
        <v>19</v>
      </c>
      <c r="N1180" s="255" t="s">
        <v>45</v>
      </c>
      <c r="O1180" s="87"/>
      <c r="P1180" s="214">
        <f>O1180*H1180</f>
        <v>0</v>
      </c>
      <c r="Q1180" s="214">
        <v>0</v>
      </c>
      <c r="R1180" s="214">
        <f>Q1180*H1180</f>
        <v>0</v>
      </c>
      <c r="S1180" s="214">
        <v>0</v>
      </c>
      <c r="T1180" s="215">
        <f>S1180*H1180</f>
        <v>0</v>
      </c>
      <c r="U1180" s="41"/>
      <c r="V1180" s="41"/>
      <c r="W1180" s="41"/>
      <c r="X1180" s="41"/>
      <c r="Y1180" s="41"/>
      <c r="Z1180" s="41"/>
      <c r="AA1180" s="41"/>
      <c r="AB1180" s="41"/>
      <c r="AC1180" s="41"/>
      <c r="AD1180" s="41"/>
      <c r="AE1180" s="41"/>
      <c r="AR1180" s="216" t="s">
        <v>392</v>
      </c>
      <c r="AT1180" s="216" t="s">
        <v>278</v>
      </c>
      <c r="AU1180" s="216" t="s">
        <v>84</v>
      </c>
      <c r="AY1180" s="20" t="s">
        <v>216</v>
      </c>
      <c r="BE1180" s="217">
        <f>IF(N1180="základní",J1180,0)</f>
        <v>0</v>
      </c>
      <c r="BF1180" s="217">
        <f>IF(N1180="snížená",J1180,0)</f>
        <v>0</v>
      </c>
      <c r="BG1180" s="217">
        <f>IF(N1180="zákl. přenesená",J1180,0)</f>
        <v>0</v>
      </c>
      <c r="BH1180" s="217">
        <f>IF(N1180="sníž. přenesená",J1180,0)</f>
        <v>0</v>
      </c>
      <c r="BI1180" s="217">
        <f>IF(N1180="nulová",J1180,0)</f>
        <v>0</v>
      </c>
      <c r="BJ1180" s="20" t="s">
        <v>82</v>
      </c>
      <c r="BK1180" s="217">
        <f>ROUND(I1180*H1180,2)</f>
        <v>0</v>
      </c>
      <c r="BL1180" s="20" t="s">
        <v>235</v>
      </c>
      <c r="BM1180" s="216" t="s">
        <v>1684</v>
      </c>
    </row>
    <row r="1181" s="2" customFormat="1" ht="16.5" customHeight="1">
      <c r="A1181" s="41"/>
      <c r="B1181" s="42"/>
      <c r="C1181" s="246" t="s">
        <v>1685</v>
      </c>
      <c r="D1181" s="246" t="s">
        <v>278</v>
      </c>
      <c r="E1181" s="247" t="s">
        <v>1686</v>
      </c>
      <c r="F1181" s="248" t="s">
        <v>1687</v>
      </c>
      <c r="G1181" s="249" t="s">
        <v>281</v>
      </c>
      <c r="H1181" s="250">
        <v>1</v>
      </c>
      <c r="I1181" s="251"/>
      <c r="J1181" s="252">
        <f>ROUND(I1181*H1181,2)</f>
        <v>0</v>
      </c>
      <c r="K1181" s="248" t="s">
        <v>19</v>
      </c>
      <c r="L1181" s="253"/>
      <c r="M1181" s="254" t="s">
        <v>19</v>
      </c>
      <c r="N1181" s="255" t="s">
        <v>45</v>
      </c>
      <c r="O1181" s="87"/>
      <c r="P1181" s="214">
        <f>O1181*H1181</f>
        <v>0</v>
      </c>
      <c r="Q1181" s="214">
        <v>0</v>
      </c>
      <c r="R1181" s="214">
        <f>Q1181*H1181</f>
        <v>0</v>
      </c>
      <c r="S1181" s="214">
        <v>0</v>
      </c>
      <c r="T1181" s="215">
        <f>S1181*H1181</f>
        <v>0</v>
      </c>
      <c r="U1181" s="41"/>
      <c r="V1181" s="41"/>
      <c r="W1181" s="41"/>
      <c r="X1181" s="41"/>
      <c r="Y1181" s="41"/>
      <c r="Z1181" s="41"/>
      <c r="AA1181" s="41"/>
      <c r="AB1181" s="41"/>
      <c r="AC1181" s="41"/>
      <c r="AD1181" s="41"/>
      <c r="AE1181" s="41"/>
      <c r="AR1181" s="216" t="s">
        <v>392</v>
      </c>
      <c r="AT1181" s="216" t="s">
        <v>278</v>
      </c>
      <c r="AU1181" s="216" t="s">
        <v>84</v>
      </c>
      <c r="AY1181" s="20" t="s">
        <v>216</v>
      </c>
      <c r="BE1181" s="217">
        <f>IF(N1181="základní",J1181,0)</f>
        <v>0</v>
      </c>
      <c r="BF1181" s="217">
        <f>IF(N1181="snížená",J1181,0)</f>
        <v>0</v>
      </c>
      <c r="BG1181" s="217">
        <f>IF(N1181="zákl. přenesená",J1181,0)</f>
        <v>0</v>
      </c>
      <c r="BH1181" s="217">
        <f>IF(N1181="sníž. přenesená",J1181,0)</f>
        <v>0</v>
      </c>
      <c r="BI1181" s="217">
        <f>IF(N1181="nulová",J1181,0)</f>
        <v>0</v>
      </c>
      <c r="BJ1181" s="20" t="s">
        <v>82</v>
      </c>
      <c r="BK1181" s="217">
        <f>ROUND(I1181*H1181,2)</f>
        <v>0</v>
      </c>
      <c r="BL1181" s="20" t="s">
        <v>235</v>
      </c>
      <c r="BM1181" s="216" t="s">
        <v>1688</v>
      </c>
    </row>
    <row r="1182" s="2" customFormat="1" ht="16.5" customHeight="1">
      <c r="A1182" s="41"/>
      <c r="B1182" s="42"/>
      <c r="C1182" s="246" t="s">
        <v>1689</v>
      </c>
      <c r="D1182" s="246" t="s">
        <v>278</v>
      </c>
      <c r="E1182" s="247" t="s">
        <v>1690</v>
      </c>
      <c r="F1182" s="248" t="s">
        <v>1691</v>
      </c>
      <c r="G1182" s="249" t="s">
        <v>281</v>
      </c>
      <c r="H1182" s="250">
        <v>5</v>
      </c>
      <c r="I1182" s="251"/>
      <c r="J1182" s="252">
        <f>ROUND(I1182*H1182,2)</f>
        <v>0</v>
      </c>
      <c r="K1182" s="248" t="s">
        <v>19</v>
      </c>
      <c r="L1182" s="253"/>
      <c r="M1182" s="254" t="s">
        <v>19</v>
      </c>
      <c r="N1182" s="255" t="s">
        <v>45</v>
      </c>
      <c r="O1182" s="87"/>
      <c r="P1182" s="214">
        <f>O1182*H1182</f>
        <v>0</v>
      </c>
      <c r="Q1182" s="214">
        <v>0</v>
      </c>
      <c r="R1182" s="214">
        <f>Q1182*H1182</f>
        <v>0</v>
      </c>
      <c r="S1182" s="214">
        <v>0</v>
      </c>
      <c r="T1182" s="215">
        <f>S1182*H1182</f>
        <v>0</v>
      </c>
      <c r="U1182" s="41"/>
      <c r="V1182" s="41"/>
      <c r="W1182" s="41"/>
      <c r="X1182" s="41"/>
      <c r="Y1182" s="41"/>
      <c r="Z1182" s="41"/>
      <c r="AA1182" s="41"/>
      <c r="AB1182" s="41"/>
      <c r="AC1182" s="41"/>
      <c r="AD1182" s="41"/>
      <c r="AE1182" s="41"/>
      <c r="AR1182" s="216" t="s">
        <v>392</v>
      </c>
      <c r="AT1182" s="216" t="s">
        <v>278</v>
      </c>
      <c r="AU1182" s="216" t="s">
        <v>84</v>
      </c>
      <c r="AY1182" s="20" t="s">
        <v>216</v>
      </c>
      <c r="BE1182" s="217">
        <f>IF(N1182="základní",J1182,0)</f>
        <v>0</v>
      </c>
      <c r="BF1182" s="217">
        <f>IF(N1182="snížená",J1182,0)</f>
        <v>0</v>
      </c>
      <c r="BG1182" s="217">
        <f>IF(N1182="zákl. přenesená",J1182,0)</f>
        <v>0</v>
      </c>
      <c r="BH1182" s="217">
        <f>IF(N1182="sníž. přenesená",J1182,0)</f>
        <v>0</v>
      </c>
      <c r="BI1182" s="217">
        <f>IF(N1182="nulová",J1182,0)</f>
        <v>0</v>
      </c>
      <c r="BJ1182" s="20" t="s">
        <v>82</v>
      </c>
      <c r="BK1182" s="217">
        <f>ROUND(I1182*H1182,2)</f>
        <v>0</v>
      </c>
      <c r="BL1182" s="20" t="s">
        <v>235</v>
      </c>
      <c r="BM1182" s="216" t="s">
        <v>1692</v>
      </c>
    </row>
    <row r="1183" s="2" customFormat="1" ht="16.5" customHeight="1">
      <c r="A1183" s="41"/>
      <c r="B1183" s="42"/>
      <c r="C1183" s="246" t="s">
        <v>1693</v>
      </c>
      <c r="D1183" s="246" t="s">
        <v>278</v>
      </c>
      <c r="E1183" s="247" t="s">
        <v>1694</v>
      </c>
      <c r="F1183" s="248" t="s">
        <v>1695</v>
      </c>
      <c r="G1183" s="249" t="s">
        <v>281</v>
      </c>
      <c r="H1183" s="250">
        <v>12</v>
      </c>
      <c r="I1183" s="251"/>
      <c r="J1183" s="252">
        <f>ROUND(I1183*H1183,2)</f>
        <v>0</v>
      </c>
      <c r="K1183" s="248" t="s">
        <v>19</v>
      </c>
      <c r="L1183" s="253"/>
      <c r="M1183" s="254" t="s">
        <v>19</v>
      </c>
      <c r="N1183" s="255" t="s">
        <v>45</v>
      </c>
      <c r="O1183" s="87"/>
      <c r="P1183" s="214">
        <f>O1183*H1183</f>
        <v>0</v>
      </c>
      <c r="Q1183" s="214">
        <v>0</v>
      </c>
      <c r="R1183" s="214">
        <f>Q1183*H1183</f>
        <v>0</v>
      </c>
      <c r="S1183" s="214">
        <v>0</v>
      </c>
      <c r="T1183" s="215">
        <f>S1183*H1183</f>
        <v>0</v>
      </c>
      <c r="U1183" s="41"/>
      <c r="V1183" s="41"/>
      <c r="W1183" s="41"/>
      <c r="X1183" s="41"/>
      <c r="Y1183" s="41"/>
      <c r="Z1183" s="41"/>
      <c r="AA1183" s="41"/>
      <c r="AB1183" s="41"/>
      <c r="AC1183" s="41"/>
      <c r="AD1183" s="41"/>
      <c r="AE1183" s="41"/>
      <c r="AR1183" s="216" t="s">
        <v>392</v>
      </c>
      <c r="AT1183" s="216" t="s">
        <v>278</v>
      </c>
      <c r="AU1183" s="216" t="s">
        <v>84</v>
      </c>
      <c r="AY1183" s="20" t="s">
        <v>216</v>
      </c>
      <c r="BE1183" s="217">
        <f>IF(N1183="základní",J1183,0)</f>
        <v>0</v>
      </c>
      <c r="BF1183" s="217">
        <f>IF(N1183="snížená",J1183,0)</f>
        <v>0</v>
      </c>
      <c r="BG1183" s="217">
        <f>IF(N1183="zákl. přenesená",J1183,0)</f>
        <v>0</v>
      </c>
      <c r="BH1183" s="217">
        <f>IF(N1183="sníž. přenesená",J1183,0)</f>
        <v>0</v>
      </c>
      <c r="BI1183" s="217">
        <f>IF(N1183="nulová",J1183,0)</f>
        <v>0</v>
      </c>
      <c r="BJ1183" s="20" t="s">
        <v>82</v>
      </c>
      <c r="BK1183" s="217">
        <f>ROUND(I1183*H1183,2)</f>
        <v>0</v>
      </c>
      <c r="BL1183" s="20" t="s">
        <v>235</v>
      </c>
      <c r="BM1183" s="216" t="s">
        <v>1696</v>
      </c>
    </row>
    <row r="1184" s="2" customFormat="1" ht="21.75" customHeight="1">
      <c r="A1184" s="41"/>
      <c r="B1184" s="42"/>
      <c r="C1184" s="246" t="s">
        <v>1697</v>
      </c>
      <c r="D1184" s="246" t="s">
        <v>278</v>
      </c>
      <c r="E1184" s="247" t="s">
        <v>1698</v>
      </c>
      <c r="F1184" s="248" t="s">
        <v>1699</v>
      </c>
      <c r="G1184" s="249" t="s">
        <v>281</v>
      </c>
      <c r="H1184" s="250">
        <v>1</v>
      </c>
      <c r="I1184" s="251"/>
      <c r="J1184" s="252">
        <f>ROUND(I1184*H1184,2)</f>
        <v>0</v>
      </c>
      <c r="K1184" s="248" t="s">
        <v>19</v>
      </c>
      <c r="L1184" s="253"/>
      <c r="M1184" s="254" t="s">
        <v>19</v>
      </c>
      <c r="N1184" s="255" t="s">
        <v>45</v>
      </c>
      <c r="O1184" s="87"/>
      <c r="P1184" s="214">
        <f>O1184*H1184</f>
        <v>0</v>
      </c>
      <c r="Q1184" s="214">
        <v>0</v>
      </c>
      <c r="R1184" s="214">
        <f>Q1184*H1184</f>
        <v>0</v>
      </c>
      <c r="S1184" s="214">
        <v>0</v>
      </c>
      <c r="T1184" s="215">
        <f>S1184*H1184</f>
        <v>0</v>
      </c>
      <c r="U1184" s="41"/>
      <c r="V1184" s="41"/>
      <c r="W1184" s="41"/>
      <c r="X1184" s="41"/>
      <c r="Y1184" s="41"/>
      <c r="Z1184" s="41"/>
      <c r="AA1184" s="41"/>
      <c r="AB1184" s="41"/>
      <c r="AC1184" s="41"/>
      <c r="AD1184" s="41"/>
      <c r="AE1184" s="41"/>
      <c r="AR1184" s="216" t="s">
        <v>392</v>
      </c>
      <c r="AT1184" s="216" t="s">
        <v>278</v>
      </c>
      <c r="AU1184" s="216" t="s">
        <v>84</v>
      </c>
      <c r="AY1184" s="20" t="s">
        <v>216</v>
      </c>
      <c r="BE1184" s="217">
        <f>IF(N1184="základní",J1184,0)</f>
        <v>0</v>
      </c>
      <c r="BF1184" s="217">
        <f>IF(N1184="snížená",J1184,0)</f>
        <v>0</v>
      </c>
      <c r="BG1184" s="217">
        <f>IF(N1184="zákl. přenesená",J1184,0)</f>
        <v>0</v>
      </c>
      <c r="BH1184" s="217">
        <f>IF(N1184="sníž. přenesená",J1184,0)</f>
        <v>0</v>
      </c>
      <c r="BI1184" s="217">
        <f>IF(N1184="nulová",J1184,0)</f>
        <v>0</v>
      </c>
      <c r="BJ1184" s="20" t="s">
        <v>82</v>
      </c>
      <c r="BK1184" s="217">
        <f>ROUND(I1184*H1184,2)</f>
        <v>0</v>
      </c>
      <c r="BL1184" s="20" t="s">
        <v>235</v>
      </c>
      <c r="BM1184" s="216" t="s">
        <v>1700</v>
      </c>
    </row>
    <row r="1185" s="2" customFormat="1" ht="21.75" customHeight="1">
      <c r="A1185" s="41"/>
      <c r="B1185" s="42"/>
      <c r="C1185" s="246" t="s">
        <v>1701</v>
      </c>
      <c r="D1185" s="246" t="s">
        <v>278</v>
      </c>
      <c r="E1185" s="247" t="s">
        <v>1702</v>
      </c>
      <c r="F1185" s="248" t="s">
        <v>1703</v>
      </c>
      <c r="G1185" s="249" t="s">
        <v>281</v>
      </c>
      <c r="H1185" s="250">
        <v>1</v>
      </c>
      <c r="I1185" s="251"/>
      <c r="J1185" s="252">
        <f>ROUND(I1185*H1185,2)</f>
        <v>0</v>
      </c>
      <c r="K1185" s="248" t="s">
        <v>19</v>
      </c>
      <c r="L1185" s="253"/>
      <c r="M1185" s="254" t="s">
        <v>19</v>
      </c>
      <c r="N1185" s="255" t="s">
        <v>45</v>
      </c>
      <c r="O1185" s="87"/>
      <c r="P1185" s="214">
        <f>O1185*H1185</f>
        <v>0</v>
      </c>
      <c r="Q1185" s="214">
        <v>0</v>
      </c>
      <c r="R1185" s="214">
        <f>Q1185*H1185</f>
        <v>0</v>
      </c>
      <c r="S1185" s="214">
        <v>0</v>
      </c>
      <c r="T1185" s="215">
        <f>S1185*H1185</f>
        <v>0</v>
      </c>
      <c r="U1185" s="41"/>
      <c r="V1185" s="41"/>
      <c r="W1185" s="41"/>
      <c r="X1185" s="41"/>
      <c r="Y1185" s="41"/>
      <c r="Z1185" s="41"/>
      <c r="AA1185" s="41"/>
      <c r="AB1185" s="41"/>
      <c r="AC1185" s="41"/>
      <c r="AD1185" s="41"/>
      <c r="AE1185" s="41"/>
      <c r="AR1185" s="216" t="s">
        <v>392</v>
      </c>
      <c r="AT1185" s="216" t="s">
        <v>278</v>
      </c>
      <c r="AU1185" s="216" t="s">
        <v>84</v>
      </c>
      <c r="AY1185" s="20" t="s">
        <v>216</v>
      </c>
      <c r="BE1185" s="217">
        <f>IF(N1185="základní",J1185,0)</f>
        <v>0</v>
      </c>
      <c r="BF1185" s="217">
        <f>IF(N1185="snížená",J1185,0)</f>
        <v>0</v>
      </c>
      <c r="BG1185" s="217">
        <f>IF(N1185="zákl. přenesená",J1185,0)</f>
        <v>0</v>
      </c>
      <c r="BH1185" s="217">
        <f>IF(N1185="sníž. přenesená",J1185,0)</f>
        <v>0</v>
      </c>
      <c r="BI1185" s="217">
        <f>IF(N1185="nulová",J1185,0)</f>
        <v>0</v>
      </c>
      <c r="BJ1185" s="20" t="s">
        <v>82</v>
      </c>
      <c r="BK1185" s="217">
        <f>ROUND(I1185*H1185,2)</f>
        <v>0</v>
      </c>
      <c r="BL1185" s="20" t="s">
        <v>235</v>
      </c>
      <c r="BM1185" s="216" t="s">
        <v>1704</v>
      </c>
    </row>
    <row r="1186" s="2" customFormat="1" ht="21.75" customHeight="1">
      <c r="A1186" s="41"/>
      <c r="B1186" s="42"/>
      <c r="C1186" s="246" t="s">
        <v>1705</v>
      </c>
      <c r="D1186" s="246" t="s">
        <v>278</v>
      </c>
      <c r="E1186" s="247" t="s">
        <v>1706</v>
      </c>
      <c r="F1186" s="248" t="s">
        <v>1707</v>
      </c>
      <c r="G1186" s="249" t="s">
        <v>281</v>
      </c>
      <c r="H1186" s="250">
        <v>1</v>
      </c>
      <c r="I1186" s="251"/>
      <c r="J1186" s="252">
        <f>ROUND(I1186*H1186,2)</f>
        <v>0</v>
      </c>
      <c r="K1186" s="248" t="s">
        <v>19</v>
      </c>
      <c r="L1186" s="253"/>
      <c r="M1186" s="254" t="s">
        <v>19</v>
      </c>
      <c r="N1186" s="255" t="s">
        <v>45</v>
      </c>
      <c r="O1186" s="87"/>
      <c r="P1186" s="214">
        <f>O1186*H1186</f>
        <v>0</v>
      </c>
      <c r="Q1186" s="214">
        <v>0</v>
      </c>
      <c r="R1186" s="214">
        <f>Q1186*H1186</f>
        <v>0</v>
      </c>
      <c r="S1186" s="214">
        <v>0</v>
      </c>
      <c r="T1186" s="215">
        <f>S1186*H1186</f>
        <v>0</v>
      </c>
      <c r="U1186" s="41"/>
      <c r="V1186" s="41"/>
      <c r="W1186" s="41"/>
      <c r="X1186" s="41"/>
      <c r="Y1186" s="41"/>
      <c r="Z1186" s="41"/>
      <c r="AA1186" s="41"/>
      <c r="AB1186" s="41"/>
      <c r="AC1186" s="41"/>
      <c r="AD1186" s="41"/>
      <c r="AE1186" s="41"/>
      <c r="AR1186" s="216" t="s">
        <v>392</v>
      </c>
      <c r="AT1186" s="216" t="s">
        <v>278</v>
      </c>
      <c r="AU1186" s="216" t="s">
        <v>84</v>
      </c>
      <c r="AY1186" s="20" t="s">
        <v>216</v>
      </c>
      <c r="BE1186" s="217">
        <f>IF(N1186="základní",J1186,0)</f>
        <v>0</v>
      </c>
      <c r="BF1186" s="217">
        <f>IF(N1186="snížená",J1186,0)</f>
        <v>0</v>
      </c>
      <c r="BG1186" s="217">
        <f>IF(N1186="zákl. přenesená",J1186,0)</f>
        <v>0</v>
      </c>
      <c r="BH1186" s="217">
        <f>IF(N1186="sníž. přenesená",J1186,0)</f>
        <v>0</v>
      </c>
      <c r="BI1186" s="217">
        <f>IF(N1186="nulová",J1186,0)</f>
        <v>0</v>
      </c>
      <c r="BJ1186" s="20" t="s">
        <v>82</v>
      </c>
      <c r="BK1186" s="217">
        <f>ROUND(I1186*H1186,2)</f>
        <v>0</v>
      </c>
      <c r="BL1186" s="20" t="s">
        <v>235</v>
      </c>
      <c r="BM1186" s="216" t="s">
        <v>1708</v>
      </c>
    </row>
    <row r="1187" s="2" customFormat="1" ht="21.75" customHeight="1">
      <c r="A1187" s="41"/>
      <c r="B1187" s="42"/>
      <c r="C1187" s="246" t="s">
        <v>1709</v>
      </c>
      <c r="D1187" s="246" t="s">
        <v>278</v>
      </c>
      <c r="E1187" s="247" t="s">
        <v>1710</v>
      </c>
      <c r="F1187" s="248" t="s">
        <v>1711</v>
      </c>
      <c r="G1187" s="249" t="s">
        <v>281</v>
      </c>
      <c r="H1187" s="250">
        <v>1</v>
      </c>
      <c r="I1187" s="251"/>
      <c r="J1187" s="252">
        <f>ROUND(I1187*H1187,2)</f>
        <v>0</v>
      </c>
      <c r="K1187" s="248" t="s">
        <v>19</v>
      </c>
      <c r="L1187" s="253"/>
      <c r="M1187" s="254" t="s">
        <v>19</v>
      </c>
      <c r="N1187" s="255" t="s">
        <v>45</v>
      </c>
      <c r="O1187" s="87"/>
      <c r="P1187" s="214">
        <f>O1187*H1187</f>
        <v>0</v>
      </c>
      <c r="Q1187" s="214">
        <v>0</v>
      </c>
      <c r="R1187" s="214">
        <f>Q1187*H1187</f>
        <v>0</v>
      </c>
      <c r="S1187" s="214">
        <v>0</v>
      </c>
      <c r="T1187" s="215">
        <f>S1187*H1187</f>
        <v>0</v>
      </c>
      <c r="U1187" s="41"/>
      <c r="V1187" s="41"/>
      <c r="W1187" s="41"/>
      <c r="X1187" s="41"/>
      <c r="Y1187" s="41"/>
      <c r="Z1187" s="41"/>
      <c r="AA1187" s="41"/>
      <c r="AB1187" s="41"/>
      <c r="AC1187" s="41"/>
      <c r="AD1187" s="41"/>
      <c r="AE1187" s="41"/>
      <c r="AR1187" s="216" t="s">
        <v>392</v>
      </c>
      <c r="AT1187" s="216" t="s">
        <v>278</v>
      </c>
      <c r="AU1187" s="216" t="s">
        <v>84</v>
      </c>
      <c r="AY1187" s="20" t="s">
        <v>216</v>
      </c>
      <c r="BE1187" s="217">
        <f>IF(N1187="základní",J1187,0)</f>
        <v>0</v>
      </c>
      <c r="BF1187" s="217">
        <f>IF(N1187="snížená",J1187,0)</f>
        <v>0</v>
      </c>
      <c r="BG1187" s="217">
        <f>IF(N1187="zákl. přenesená",J1187,0)</f>
        <v>0</v>
      </c>
      <c r="BH1187" s="217">
        <f>IF(N1187="sníž. přenesená",J1187,0)</f>
        <v>0</v>
      </c>
      <c r="BI1187" s="217">
        <f>IF(N1187="nulová",J1187,0)</f>
        <v>0</v>
      </c>
      <c r="BJ1187" s="20" t="s">
        <v>82</v>
      </c>
      <c r="BK1187" s="217">
        <f>ROUND(I1187*H1187,2)</f>
        <v>0</v>
      </c>
      <c r="BL1187" s="20" t="s">
        <v>235</v>
      </c>
      <c r="BM1187" s="216" t="s">
        <v>1712</v>
      </c>
    </row>
    <row r="1188" s="2" customFormat="1" ht="16.5" customHeight="1">
      <c r="A1188" s="41"/>
      <c r="B1188" s="42"/>
      <c r="C1188" s="246" t="s">
        <v>1713</v>
      </c>
      <c r="D1188" s="246" t="s">
        <v>278</v>
      </c>
      <c r="E1188" s="247" t="s">
        <v>1714</v>
      </c>
      <c r="F1188" s="248" t="s">
        <v>1715</v>
      </c>
      <c r="G1188" s="249" t="s">
        <v>281</v>
      </c>
      <c r="H1188" s="250">
        <v>16</v>
      </c>
      <c r="I1188" s="251"/>
      <c r="J1188" s="252">
        <f>ROUND(I1188*H1188,2)</f>
        <v>0</v>
      </c>
      <c r="K1188" s="248" t="s">
        <v>19</v>
      </c>
      <c r="L1188" s="253"/>
      <c r="M1188" s="254" t="s">
        <v>19</v>
      </c>
      <c r="N1188" s="255" t="s">
        <v>45</v>
      </c>
      <c r="O1188" s="87"/>
      <c r="P1188" s="214">
        <f>O1188*H1188</f>
        <v>0</v>
      </c>
      <c r="Q1188" s="214">
        <v>0</v>
      </c>
      <c r="R1188" s="214">
        <f>Q1188*H1188</f>
        <v>0</v>
      </c>
      <c r="S1188" s="214">
        <v>0</v>
      </c>
      <c r="T1188" s="215">
        <f>S1188*H1188</f>
        <v>0</v>
      </c>
      <c r="U1188" s="41"/>
      <c r="V1188" s="41"/>
      <c r="W1188" s="41"/>
      <c r="X1188" s="41"/>
      <c r="Y1188" s="41"/>
      <c r="Z1188" s="41"/>
      <c r="AA1188" s="41"/>
      <c r="AB1188" s="41"/>
      <c r="AC1188" s="41"/>
      <c r="AD1188" s="41"/>
      <c r="AE1188" s="41"/>
      <c r="AR1188" s="216" t="s">
        <v>392</v>
      </c>
      <c r="AT1188" s="216" t="s">
        <v>278</v>
      </c>
      <c r="AU1188" s="216" t="s">
        <v>84</v>
      </c>
      <c r="AY1188" s="20" t="s">
        <v>216</v>
      </c>
      <c r="BE1188" s="217">
        <f>IF(N1188="základní",J1188,0)</f>
        <v>0</v>
      </c>
      <c r="BF1188" s="217">
        <f>IF(N1188="snížená",J1188,0)</f>
        <v>0</v>
      </c>
      <c r="BG1188" s="217">
        <f>IF(N1188="zákl. přenesená",J1188,0)</f>
        <v>0</v>
      </c>
      <c r="BH1188" s="217">
        <f>IF(N1188="sníž. přenesená",J1188,0)</f>
        <v>0</v>
      </c>
      <c r="BI1188" s="217">
        <f>IF(N1188="nulová",J1188,0)</f>
        <v>0</v>
      </c>
      <c r="BJ1188" s="20" t="s">
        <v>82</v>
      </c>
      <c r="BK1188" s="217">
        <f>ROUND(I1188*H1188,2)</f>
        <v>0</v>
      </c>
      <c r="BL1188" s="20" t="s">
        <v>235</v>
      </c>
      <c r="BM1188" s="216" t="s">
        <v>1716</v>
      </c>
    </row>
    <row r="1189" s="2" customFormat="1" ht="21.75" customHeight="1">
      <c r="A1189" s="41"/>
      <c r="B1189" s="42"/>
      <c r="C1189" s="246" t="s">
        <v>1717</v>
      </c>
      <c r="D1189" s="246" t="s">
        <v>278</v>
      </c>
      <c r="E1189" s="247" t="s">
        <v>1718</v>
      </c>
      <c r="F1189" s="248" t="s">
        <v>1719</v>
      </c>
      <c r="G1189" s="249" t="s">
        <v>281</v>
      </c>
      <c r="H1189" s="250">
        <v>1</v>
      </c>
      <c r="I1189" s="251"/>
      <c r="J1189" s="252">
        <f>ROUND(I1189*H1189,2)</f>
        <v>0</v>
      </c>
      <c r="K1189" s="248" t="s">
        <v>19</v>
      </c>
      <c r="L1189" s="253"/>
      <c r="M1189" s="254" t="s">
        <v>19</v>
      </c>
      <c r="N1189" s="255" t="s">
        <v>45</v>
      </c>
      <c r="O1189" s="87"/>
      <c r="P1189" s="214">
        <f>O1189*H1189</f>
        <v>0</v>
      </c>
      <c r="Q1189" s="214">
        <v>0</v>
      </c>
      <c r="R1189" s="214">
        <f>Q1189*H1189</f>
        <v>0</v>
      </c>
      <c r="S1189" s="214">
        <v>0</v>
      </c>
      <c r="T1189" s="215">
        <f>S1189*H1189</f>
        <v>0</v>
      </c>
      <c r="U1189" s="41"/>
      <c r="V1189" s="41"/>
      <c r="W1189" s="41"/>
      <c r="X1189" s="41"/>
      <c r="Y1189" s="41"/>
      <c r="Z1189" s="41"/>
      <c r="AA1189" s="41"/>
      <c r="AB1189" s="41"/>
      <c r="AC1189" s="41"/>
      <c r="AD1189" s="41"/>
      <c r="AE1189" s="41"/>
      <c r="AR1189" s="216" t="s">
        <v>392</v>
      </c>
      <c r="AT1189" s="216" t="s">
        <v>278</v>
      </c>
      <c r="AU1189" s="216" t="s">
        <v>84</v>
      </c>
      <c r="AY1189" s="20" t="s">
        <v>216</v>
      </c>
      <c r="BE1189" s="217">
        <f>IF(N1189="základní",J1189,0)</f>
        <v>0</v>
      </c>
      <c r="BF1189" s="217">
        <f>IF(N1189="snížená",J1189,0)</f>
        <v>0</v>
      </c>
      <c r="BG1189" s="217">
        <f>IF(N1189="zákl. přenesená",J1189,0)</f>
        <v>0</v>
      </c>
      <c r="BH1189" s="217">
        <f>IF(N1189="sníž. přenesená",J1189,0)</f>
        <v>0</v>
      </c>
      <c r="BI1189" s="217">
        <f>IF(N1189="nulová",J1189,0)</f>
        <v>0</v>
      </c>
      <c r="BJ1189" s="20" t="s">
        <v>82</v>
      </c>
      <c r="BK1189" s="217">
        <f>ROUND(I1189*H1189,2)</f>
        <v>0</v>
      </c>
      <c r="BL1189" s="20" t="s">
        <v>235</v>
      </c>
      <c r="BM1189" s="216" t="s">
        <v>1720</v>
      </c>
    </row>
    <row r="1190" s="2" customFormat="1" ht="21.75" customHeight="1">
      <c r="A1190" s="41"/>
      <c r="B1190" s="42"/>
      <c r="C1190" s="246" t="s">
        <v>1721</v>
      </c>
      <c r="D1190" s="246" t="s">
        <v>278</v>
      </c>
      <c r="E1190" s="247" t="s">
        <v>1722</v>
      </c>
      <c r="F1190" s="248" t="s">
        <v>1723</v>
      </c>
      <c r="G1190" s="249" t="s">
        <v>281</v>
      </c>
      <c r="H1190" s="250">
        <v>1</v>
      </c>
      <c r="I1190" s="251"/>
      <c r="J1190" s="252">
        <f>ROUND(I1190*H1190,2)</f>
        <v>0</v>
      </c>
      <c r="K1190" s="248" t="s">
        <v>19</v>
      </c>
      <c r="L1190" s="253"/>
      <c r="M1190" s="254" t="s">
        <v>19</v>
      </c>
      <c r="N1190" s="255" t="s">
        <v>45</v>
      </c>
      <c r="O1190" s="87"/>
      <c r="P1190" s="214">
        <f>O1190*H1190</f>
        <v>0</v>
      </c>
      <c r="Q1190" s="214">
        <v>0</v>
      </c>
      <c r="R1190" s="214">
        <f>Q1190*H1190</f>
        <v>0</v>
      </c>
      <c r="S1190" s="214">
        <v>0</v>
      </c>
      <c r="T1190" s="215">
        <f>S1190*H1190</f>
        <v>0</v>
      </c>
      <c r="U1190" s="41"/>
      <c r="V1190" s="41"/>
      <c r="W1190" s="41"/>
      <c r="X1190" s="41"/>
      <c r="Y1190" s="41"/>
      <c r="Z1190" s="41"/>
      <c r="AA1190" s="41"/>
      <c r="AB1190" s="41"/>
      <c r="AC1190" s="41"/>
      <c r="AD1190" s="41"/>
      <c r="AE1190" s="41"/>
      <c r="AR1190" s="216" t="s">
        <v>392</v>
      </c>
      <c r="AT1190" s="216" t="s">
        <v>278</v>
      </c>
      <c r="AU1190" s="216" t="s">
        <v>84</v>
      </c>
      <c r="AY1190" s="20" t="s">
        <v>216</v>
      </c>
      <c r="BE1190" s="217">
        <f>IF(N1190="základní",J1190,0)</f>
        <v>0</v>
      </c>
      <c r="BF1190" s="217">
        <f>IF(N1190="snížená",J1190,0)</f>
        <v>0</v>
      </c>
      <c r="BG1190" s="217">
        <f>IF(N1190="zákl. přenesená",J1190,0)</f>
        <v>0</v>
      </c>
      <c r="BH1190" s="217">
        <f>IF(N1190="sníž. přenesená",J1190,0)</f>
        <v>0</v>
      </c>
      <c r="BI1190" s="217">
        <f>IF(N1190="nulová",J1190,0)</f>
        <v>0</v>
      </c>
      <c r="BJ1190" s="20" t="s">
        <v>82</v>
      </c>
      <c r="BK1190" s="217">
        <f>ROUND(I1190*H1190,2)</f>
        <v>0</v>
      </c>
      <c r="BL1190" s="20" t="s">
        <v>235</v>
      </c>
      <c r="BM1190" s="216" t="s">
        <v>1724</v>
      </c>
    </row>
    <row r="1191" s="2" customFormat="1" ht="16.5" customHeight="1">
      <c r="A1191" s="41"/>
      <c r="B1191" s="42"/>
      <c r="C1191" s="246" t="s">
        <v>1725</v>
      </c>
      <c r="D1191" s="246" t="s">
        <v>278</v>
      </c>
      <c r="E1191" s="247" t="s">
        <v>1726</v>
      </c>
      <c r="F1191" s="248" t="s">
        <v>1727</v>
      </c>
      <c r="G1191" s="249" t="s">
        <v>281</v>
      </c>
      <c r="H1191" s="250">
        <v>4</v>
      </c>
      <c r="I1191" s="251"/>
      <c r="J1191" s="252">
        <f>ROUND(I1191*H1191,2)</f>
        <v>0</v>
      </c>
      <c r="K1191" s="248" t="s">
        <v>19</v>
      </c>
      <c r="L1191" s="253"/>
      <c r="M1191" s="254" t="s">
        <v>19</v>
      </c>
      <c r="N1191" s="255" t="s">
        <v>45</v>
      </c>
      <c r="O1191" s="87"/>
      <c r="P1191" s="214">
        <f>O1191*H1191</f>
        <v>0</v>
      </c>
      <c r="Q1191" s="214">
        <v>0</v>
      </c>
      <c r="R1191" s="214">
        <f>Q1191*H1191</f>
        <v>0</v>
      </c>
      <c r="S1191" s="214">
        <v>0</v>
      </c>
      <c r="T1191" s="215">
        <f>S1191*H1191</f>
        <v>0</v>
      </c>
      <c r="U1191" s="41"/>
      <c r="V1191" s="41"/>
      <c r="W1191" s="41"/>
      <c r="X1191" s="41"/>
      <c r="Y1191" s="41"/>
      <c r="Z1191" s="41"/>
      <c r="AA1191" s="41"/>
      <c r="AB1191" s="41"/>
      <c r="AC1191" s="41"/>
      <c r="AD1191" s="41"/>
      <c r="AE1191" s="41"/>
      <c r="AR1191" s="216" t="s">
        <v>392</v>
      </c>
      <c r="AT1191" s="216" t="s">
        <v>278</v>
      </c>
      <c r="AU1191" s="216" t="s">
        <v>84</v>
      </c>
      <c r="AY1191" s="20" t="s">
        <v>216</v>
      </c>
      <c r="BE1191" s="217">
        <f>IF(N1191="základní",J1191,0)</f>
        <v>0</v>
      </c>
      <c r="BF1191" s="217">
        <f>IF(N1191="snížená",J1191,0)</f>
        <v>0</v>
      </c>
      <c r="BG1191" s="217">
        <f>IF(N1191="zákl. přenesená",J1191,0)</f>
        <v>0</v>
      </c>
      <c r="BH1191" s="217">
        <f>IF(N1191="sníž. přenesená",J1191,0)</f>
        <v>0</v>
      </c>
      <c r="BI1191" s="217">
        <f>IF(N1191="nulová",J1191,0)</f>
        <v>0</v>
      </c>
      <c r="BJ1191" s="20" t="s">
        <v>82</v>
      </c>
      <c r="BK1191" s="217">
        <f>ROUND(I1191*H1191,2)</f>
        <v>0</v>
      </c>
      <c r="BL1191" s="20" t="s">
        <v>235</v>
      </c>
      <c r="BM1191" s="216" t="s">
        <v>1728</v>
      </c>
    </row>
    <row r="1192" s="2" customFormat="1" ht="16.5" customHeight="1">
      <c r="A1192" s="41"/>
      <c r="B1192" s="42"/>
      <c r="C1192" s="246" t="s">
        <v>1729</v>
      </c>
      <c r="D1192" s="246" t="s">
        <v>278</v>
      </c>
      <c r="E1192" s="247" t="s">
        <v>1730</v>
      </c>
      <c r="F1192" s="248" t="s">
        <v>1731</v>
      </c>
      <c r="G1192" s="249" t="s">
        <v>281</v>
      </c>
      <c r="H1192" s="250">
        <v>3</v>
      </c>
      <c r="I1192" s="251"/>
      <c r="J1192" s="252">
        <f>ROUND(I1192*H1192,2)</f>
        <v>0</v>
      </c>
      <c r="K1192" s="248" t="s">
        <v>19</v>
      </c>
      <c r="L1192" s="253"/>
      <c r="M1192" s="254" t="s">
        <v>19</v>
      </c>
      <c r="N1192" s="255" t="s">
        <v>45</v>
      </c>
      <c r="O1192" s="87"/>
      <c r="P1192" s="214">
        <f>O1192*H1192</f>
        <v>0</v>
      </c>
      <c r="Q1192" s="214">
        <v>0</v>
      </c>
      <c r="R1192" s="214">
        <f>Q1192*H1192</f>
        <v>0</v>
      </c>
      <c r="S1192" s="214">
        <v>0</v>
      </c>
      <c r="T1192" s="215">
        <f>S1192*H1192</f>
        <v>0</v>
      </c>
      <c r="U1192" s="41"/>
      <c r="V1192" s="41"/>
      <c r="W1192" s="41"/>
      <c r="X1192" s="41"/>
      <c r="Y1192" s="41"/>
      <c r="Z1192" s="41"/>
      <c r="AA1192" s="41"/>
      <c r="AB1192" s="41"/>
      <c r="AC1192" s="41"/>
      <c r="AD1192" s="41"/>
      <c r="AE1192" s="41"/>
      <c r="AR1192" s="216" t="s">
        <v>392</v>
      </c>
      <c r="AT1192" s="216" t="s">
        <v>278</v>
      </c>
      <c r="AU1192" s="216" t="s">
        <v>84</v>
      </c>
      <c r="AY1192" s="20" t="s">
        <v>216</v>
      </c>
      <c r="BE1192" s="217">
        <f>IF(N1192="základní",J1192,0)</f>
        <v>0</v>
      </c>
      <c r="BF1192" s="217">
        <f>IF(N1192="snížená",J1192,0)</f>
        <v>0</v>
      </c>
      <c r="BG1192" s="217">
        <f>IF(N1192="zákl. přenesená",J1192,0)</f>
        <v>0</v>
      </c>
      <c r="BH1192" s="217">
        <f>IF(N1192="sníž. přenesená",J1192,0)</f>
        <v>0</v>
      </c>
      <c r="BI1192" s="217">
        <f>IF(N1192="nulová",J1192,0)</f>
        <v>0</v>
      </c>
      <c r="BJ1192" s="20" t="s">
        <v>82</v>
      </c>
      <c r="BK1192" s="217">
        <f>ROUND(I1192*H1192,2)</f>
        <v>0</v>
      </c>
      <c r="BL1192" s="20" t="s">
        <v>235</v>
      </c>
      <c r="BM1192" s="216" t="s">
        <v>1732</v>
      </c>
    </row>
    <row r="1193" s="2" customFormat="1" ht="24.15" customHeight="1">
      <c r="A1193" s="41"/>
      <c r="B1193" s="42"/>
      <c r="C1193" s="205" t="s">
        <v>1733</v>
      </c>
      <c r="D1193" s="205" t="s">
        <v>218</v>
      </c>
      <c r="E1193" s="206" t="s">
        <v>1734</v>
      </c>
      <c r="F1193" s="207" t="s">
        <v>1735</v>
      </c>
      <c r="G1193" s="208" t="s">
        <v>293</v>
      </c>
      <c r="H1193" s="209">
        <v>1</v>
      </c>
      <c r="I1193" s="210"/>
      <c r="J1193" s="211">
        <f>ROUND(I1193*H1193,2)</f>
        <v>0</v>
      </c>
      <c r="K1193" s="207" t="s">
        <v>19</v>
      </c>
      <c r="L1193" s="47"/>
      <c r="M1193" s="212" t="s">
        <v>19</v>
      </c>
      <c r="N1193" s="213" t="s">
        <v>45</v>
      </c>
      <c r="O1193" s="87"/>
      <c r="P1193" s="214">
        <f>O1193*H1193</f>
        <v>0</v>
      </c>
      <c r="Q1193" s="214">
        <v>0</v>
      </c>
      <c r="R1193" s="214">
        <f>Q1193*H1193</f>
        <v>0</v>
      </c>
      <c r="S1193" s="214">
        <v>0</v>
      </c>
      <c r="T1193" s="215">
        <f>S1193*H1193</f>
        <v>0</v>
      </c>
      <c r="U1193" s="41"/>
      <c r="V1193" s="41"/>
      <c r="W1193" s="41"/>
      <c r="X1193" s="41"/>
      <c r="Y1193" s="41"/>
      <c r="Z1193" s="41"/>
      <c r="AA1193" s="41"/>
      <c r="AB1193" s="41"/>
      <c r="AC1193" s="41"/>
      <c r="AD1193" s="41"/>
      <c r="AE1193" s="41"/>
      <c r="AR1193" s="216" t="s">
        <v>235</v>
      </c>
      <c r="AT1193" s="216" t="s">
        <v>218</v>
      </c>
      <c r="AU1193" s="216" t="s">
        <v>84</v>
      </c>
      <c r="AY1193" s="20" t="s">
        <v>216</v>
      </c>
      <c r="BE1193" s="217">
        <f>IF(N1193="základní",J1193,0)</f>
        <v>0</v>
      </c>
      <c r="BF1193" s="217">
        <f>IF(N1193="snížená",J1193,0)</f>
        <v>0</v>
      </c>
      <c r="BG1193" s="217">
        <f>IF(N1193="zákl. přenesená",J1193,0)</f>
        <v>0</v>
      </c>
      <c r="BH1193" s="217">
        <f>IF(N1193="sníž. přenesená",J1193,0)</f>
        <v>0</v>
      </c>
      <c r="BI1193" s="217">
        <f>IF(N1193="nulová",J1193,0)</f>
        <v>0</v>
      </c>
      <c r="BJ1193" s="20" t="s">
        <v>82</v>
      </c>
      <c r="BK1193" s="217">
        <f>ROUND(I1193*H1193,2)</f>
        <v>0</v>
      </c>
      <c r="BL1193" s="20" t="s">
        <v>235</v>
      </c>
      <c r="BM1193" s="216" t="s">
        <v>1736</v>
      </c>
    </row>
    <row r="1194" s="2" customFormat="1">
      <c r="A1194" s="41"/>
      <c r="B1194" s="42"/>
      <c r="C1194" s="43"/>
      <c r="D1194" s="225" t="s">
        <v>262</v>
      </c>
      <c r="E1194" s="43"/>
      <c r="F1194" s="245" t="s">
        <v>1737</v>
      </c>
      <c r="G1194" s="43"/>
      <c r="H1194" s="43"/>
      <c r="I1194" s="220"/>
      <c r="J1194" s="43"/>
      <c r="K1194" s="43"/>
      <c r="L1194" s="47"/>
      <c r="M1194" s="221"/>
      <c r="N1194" s="222"/>
      <c r="O1194" s="87"/>
      <c r="P1194" s="87"/>
      <c r="Q1194" s="87"/>
      <c r="R1194" s="87"/>
      <c r="S1194" s="87"/>
      <c r="T1194" s="88"/>
      <c r="U1194" s="41"/>
      <c r="V1194" s="41"/>
      <c r="W1194" s="41"/>
      <c r="X1194" s="41"/>
      <c r="Y1194" s="41"/>
      <c r="Z1194" s="41"/>
      <c r="AA1194" s="41"/>
      <c r="AB1194" s="41"/>
      <c r="AC1194" s="41"/>
      <c r="AD1194" s="41"/>
      <c r="AE1194" s="41"/>
      <c r="AT1194" s="20" t="s">
        <v>262</v>
      </c>
      <c r="AU1194" s="20" t="s">
        <v>84</v>
      </c>
    </row>
    <row r="1195" s="2" customFormat="1" ht="44.25" customHeight="1">
      <c r="A1195" s="41"/>
      <c r="B1195" s="42"/>
      <c r="C1195" s="205" t="s">
        <v>1738</v>
      </c>
      <c r="D1195" s="205" t="s">
        <v>218</v>
      </c>
      <c r="E1195" s="206" t="s">
        <v>1739</v>
      </c>
      <c r="F1195" s="207" t="s">
        <v>1740</v>
      </c>
      <c r="G1195" s="208" t="s">
        <v>125</v>
      </c>
      <c r="H1195" s="209">
        <v>674.60000000000002</v>
      </c>
      <c r="I1195" s="210"/>
      <c r="J1195" s="211">
        <f>ROUND(I1195*H1195,2)</f>
        <v>0</v>
      </c>
      <c r="K1195" s="207" t="s">
        <v>221</v>
      </c>
      <c r="L1195" s="47"/>
      <c r="M1195" s="212" t="s">
        <v>19</v>
      </c>
      <c r="N1195" s="213" t="s">
        <v>45</v>
      </c>
      <c r="O1195" s="87"/>
      <c r="P1195" s="214">
        <f>O1195*H1195</f>
        <v>0</v>
      </c>
      <c r="Q1195" s="214">
        <v>0.0011999999999999999</v>
      </c>
      <c r="R1195" s="214">
        <f>Q1195*H1195</f>
        <v>0.80951999999999991</v>
      </c>
      <c r="S1195" s="214">
        <v>0</v>
      </c>
      <c r="T1195" s="215">
        <f>S1195*H1195</f>
        <v>0</v>
      </c>
      <c r="U1195" s="41"/>
      <c r="V1195" s="41"/>
      <c r="W1195" s="41"/>
      <c r="X1195" s="41"/>
      <c r="Y1195" s="41"/>
      <c r="Z1195" s="41"/>
      <c r="AA1195" s="41"/>
      <c r="AB1195" s="41"/>
      <c r="AC1195" s="41"/>
      <c r="AD1195" s="41"/>
      <c r="AE1195" s="41"/>
      <c r="AR1195" s="216" t="s">
        <v>235</v>
      </c>
      <c r="AT1195" s="216" t="s">
        <v>218</v>
      </c>
      <c r="AU1195" s="216" t="s">
        <v>84</v>
      </c>
      <c r="AY1195" s="20" t="s">
        <v>216</v>
      </c>
      <c r="BE1195" s="217">
        <f>IF(N1195="základní",J1195,0)</f>
        <v>0</v>
      </c>
      <c r="BF1195" s="217">
        <f>IF(N1195="snížená",J1195,0)</f>
        <v>0</v>
      </c>
      <c r="BG1195" s="217">
        <f>IF(N1195="zákl. přenesená",J1195,0)</f>
        <v>0</v>
      </c>
      <c r="BH1195" s="217">
        <f>IF(N1195="sníž. přenesená",J1195,0)</f>
        <v>0</v>
      </c>
      <c r="BI1195" s="217">
        <f>IF(N1195="nulová",J1195,0)</f>
        <v>0</v>
      </c>
      <c r="BJ1195" s="20" t="s">
        <v>82</v>
      </c>
      <c r="BK1195" s="217">
        <f>ROUND(I1195*H1195,2)</f>
        <v>0</v>
      </c>
      <c r="BL1195" s="20" t="s">
        <v>235</v>
      </c>
      <c r="BM1195" s="216" t="s">
        <v>1741</v>
      </c>
    </row>
    <row r="1196" s="2" customFormat="1">
      <c r="A1196" s="41"/>
      <c r="B1196" s="42"/>
      <c r="C1196" s="43"/>
      <c r="D1196" s="218" t="s">
        <v>224</v>
      </c>
      <c r="E1196" s="43"/>
      <c r="F1196" s="219" t="s">
        <v>1742</v>
      </c>
      <c r="G1196" s="43"/>
      <c r="H1196" s="43"/>
      <c r="I1196" s="220"/>
      <c r="J1196" s="43"/>
      <c r="K1196" s="43"/>
      <c r="L1196" s="47"/>
      <c r="M1196" s="221"/>
      <c r="N1196" s="222"/>
      <c r="O1196" s="87"/>
      <c r="P1196" s="87"/>
      <c r="Q1196" s="87"/>
      <c r="R1196" s="87"/>
      <c r="S1196" s="87"/>
      <c r="T1196" s="88"/>
      <c r="U1196" s="41"/>
      <c r="V1196" s="41"/>
      <c r="W1196" s="41"/>
      <c r="X1196" s="41"/>
      <c r="Y1196" s="41"/>
      <c r="Z1196" s="41"/>
      <c r="AA1196" s="41"/>
      <c r="AB1196" s="41"/>
      <c r="AC1196" s="41"/>
      <c r="AD1196" s="41"/>
      <c r="AE1196" s="41"/>
      <c r="AT1196" s="20" t="s">
        <v>224</v>
      </c>
      <c r="AU1196" s="20" t="s">
        <v>84</v>
      </c>
    </row>
    <row r="1197" s="13" customFormat="1">
      <c r="A1197" s="13"/>
      <c r="B1197" s="223"/>
      <c r="C1197" s="224"/>
      <c r="D1197" s="225" t="s">
        <v>226</v>
      </c>
      <c r="E1197" s="226" t="s">
        <v>19</v>
      </c>
      <c r="F1197" s="227" t="s">
        <v>1743</v>
      </c>
      <c r="G1197" s="224"/>
      <c r="H1197" s="228">
        <v>144</v>
      </c>
      <c r="I1197" s="229"/>
      <c r="J1197" s="224"/>
      <c r="K1197" s="224"/>
      <c r="L1197" s="230"/>
      <c r="M1197" s="231"/>
      <c r="N1197" s="232"/>
      <c r="O1197" s="232"/>
      <c r="P1197" s="232"/>
      <c r="Q1197" s="232"/>
      <c r="R1197" s="232"/>
      <c r="S1197" s="232"/>
      <c r="T1197" s="233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T1197" s="234" t="s">
        <v>226</v>
      </c>
      <c r="AU1197" s="234" t="s">
        <v>84</v>
      </c>
      <c r="AV1197" s="13" t="s">
        <v>84</v>
      </c>
      <c r="AW1197" s="13" t="s">
        <v>35</v>
      </c>
      <c r="AX1197" s="13" t="s">
        <v>74</v>
      </c>
      <c r="AY1197" s="234" t="s">
        <v>216</v>
      </c>
    </row>
    <row r="1198" s="13" customFormat="1">
      <c r="A1198" s="13"/>
      <c r="B1198" s="223"/>
      <c r="C1198" s="224"/>
      <c r="D1198" s="225" t="s">
        <v>226</v>
      </c>
      <c r="E1198" s="226" t="s">
        <v>19</v>
      </c>
      <c r="F1198" s="227" t="s">
        <v>1744</v>
      </c>
      <c r="G1198" s="224"/>
      <c r="H1198" s="228">
        <v>12.5</v>
      </c>
      <c r="I1198" s="229"/>
      <c r="J1198" s="224"/>
      <c r="K1198" s="224"/>
      <c r="L1198" s="230"/>
      <c r="M1198" s="231"/>
      <c r="N1198" s="232"/>
      <c r="O1198" s="232"/>
      <c r="P1198" s="232"/>
      <c r="Q1198" s="232"/>
      <c r="R1198" s="232"/>
      <c r="S1198" s="232"/>
      <c r="T1198" s="233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T1198" s="234" t="s">
        <v>226</v>
      </c>
      <c r="AU1198" s="234" t="s">
        <v>84</v>
      </c>
      <c r="AV1198" s="13" t="s">
        <v>84</v>
      </c>
      <c r="AW1198" s="13" t="s">
        <v>35</v>
      </c>
      <c r="AX1198" s="13" t="s">
        <v>74</v>
      </c>
      <c r="AY1198" s="234" t="s">
        <v>216</v>
      </c>
    </row>
    <row r="1199" s="13" customFormat="1">
      <c r="A1199" s="13"/>
      <c r="B1199" s="223"/>
      <c r="C1199" s="224"/>
      <c r="D1199" s="225" t="s">
        <v>226</v>
      </c>
      <c r="E1199" s="226" t="s">
        <v>19</v>
      </c>
      <c r="F1199" s="227" t="s">
        <v>1745</v>
      </c>
      <c r="G1199" s="224"/>
      <c r="H1199" s="228">
        <v>14</v>
      </c>
      <c r="I1199" s="229"/>
      <c r="J1199" s="224"/>
      <c r="K1199" s="224"/>
      <c r="L1199" s="230"/>
      <c r="M1199" s="231"/>
      <c r="N1199" s="232"/>
      <c r="O1199" s="232"/>
      <c r="P1199" s="232"/>
      <c r="Q1199" s="232"/>
      <c r="R1199" s="232"/>
      <c r="S1199" s="232"/>
      <c r="T1199" s="233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T1199" s="234" t="s">
        <v>226</v>
      </c>
      <c r="AU1199" s="234" t="s">
        <v>84</v>
      </c>
      <c r="AV1199" s="13" t="s">
        <v>84</v>
      </c>
      <c r="AW1199" s="13" t="s">
        <v>35</v>
      </c>
      <c r="AX1199" s="13" t="s">
        <v>74</v>
      </c>
      <c r="AY1199" s="234" t="s">
        <v>216</v>
      </c>
    </row>
    <row r="1200" s="13" customFormat="1">
      <c r="A1200" s="13"/>
      <c r="B1200" s="223"/>
      <c r="C1200" s="224"/>
      <c r="D1200" s="225" t="s">
        <v>226</v>
      </c>
      <c r="E1200" s="226" t="s">
        <v>19</v>
      </c>
      <c r="F1200" s="227" t="s">
        <v>1746</v>
      </c>
      <c r="G1200" s="224"/>
      <c r="H1200" s="228">
        <v>42.5</v>
      </c>
      <c r="I1200" s="229"/>
      <c r="J1200" s="224"/>
      <c r="K1200" s="224"/>
      <c r="L1200" s="230"/>
      <c r="M1200" s="231"/>
      <c r="N1200" s="232"/>
      <c r="O1200" s="232"/>
      <c r="P1200" s="232"/>
      <c r="Q1200" s="232"/>
      <c r="R1200" s="232"/>
      <c r="S1200" s="232"/>
      <c r="T1200" s="233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34" t="s">
        <v>226</v>
      </c>
      <c r="AU1200" s="234" t="s">
        <v>84</v>
      </c>
      <c r="AV1200" s="13" t="s">
        <v>84</v>
      </c>
      <c r="AW1200" s="13" t="s">
        <v>35</v>
      </c>
      <c r="AX1200" s="13" t="s">
        <v>74</v>
      </c>
      <c r="AY1200" s="234" t="s">
        <v>216</v>
      </c>
    </row>
    <row r="1201" s="13" customFormat="1">
      <c r="A1201" s="13"/>
      <c r="B1201" s="223"/>
      <c r="C1201" s="224"/>
      <c r="D1201" s="225" t="s">
        <v>226</v>
      </c>
      <c r="E1201" s="226" t="s">
        <v>19</v>
      </c>
      <c r="F1201" s="227" t="s">
        <v>1747</v>
      </c>
      <c r="G1201" s="224"/>
      <c r="H1201" s="228">
        <v>6</v>
      </c>
      <c r="I1201" s="229"/>
      <c r="J1201" s="224"/>
      <c r="K1201" s="224"/>
      <c r="L1201" s="230"/>
      <c r="M1201" s="231"/>
      <c r="N1201" s="232"/>
      <c r="O1201" s="232"/>
      <c r="P1201" s="232"/>
      <c r="Q1201" s="232"/>
      <c r="R1201" s="232"/>
      <c r="S1201" s="232"/>
      <c r="T1201" s="233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34" t="s">
        <v>226</v>
      </c>
      <c r="AU1201" s="234" t="s">
        <v>84</v>
      </c>
      <c r="AV1201" s="13" t="s">
        <v>84</v>
      </c>
      <c r="AW1201" s="13" t="s">
        <v>35</v>
      </c>
      <c r="AX1201" s="13" t="s">
        <v>74</v>
      </c>
      <c r="AY1201" s="234" t="s">
        <v>216</v>
      </c>
    </row>
    <row r="1202" s="13" customFormat="1">
      <c r="A1202" s="13"/>
      <c r="B1202" s="223"/>
      <c r="C1202" s="224"/>
      <c r="D1202" s="225" t="s">
        <v>226</v>
      </c>
      <c r="E1202" s="226" t="s">
        <v>19</v>
      </c>
      <c r="F1202" s="227" t="s">
        <v>1748</v>
      </c>
      <c r="G1202" s="224"/>
      <c r="H1202" s="228">
        <v>7</v>
      </c>
      <c r="I1202" s="229"/>
      <c r="J1202" s="224"/>
      <c r="K1202" s="224"/>
      <c r="L1202" s="230"/>
      <c r="M1202" s="231"/>
      <c r="N1202" s="232"/>
      <c r="O1202" s="232"/>
      <c r="P1202" s="232"/>
      <c r="Q1202" s="232"/>
      <c r="R1202" s="232"/>
      <c r="S1202" s="232"/>
      <c r="T1202" s="233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34" t="s">
        <v>226</v>
      </c>
      <c r="AU1202" s="234" t="s">
        <v>84</v>
      </c>
      <c r="AV1202" s="13" t="s">
        <v>84</v>
      </c>
      <c r="AW1202" s="13" t="s">
        <v>35</v>
      </c>
      <c r="AX1202" s="13" t="s">
        <v>74</v>
      </c>
      <c r="AY1202" s="234" t="s">
        <v>216</v>
      </c>
    </row>
    <row r="1203" s="13" customFormat="1">
      <c r="A1203" s="13"/>
      <c r="B1203" s="223"/>
      <c r="C1203" s="224"/>
      <c r="D1203" s="225" t="s">
        <v>226</v>
      </c>
      <c r="E1203" s="226" t="s">
        <v>19</v>
      </c>
      <c r="F1203" s="227" t="s">
        <v>1749</v>
      </c>
      <c r="G1203" s="224"/>
      <c r="H1203" s="228">
        <v>10</v>
      </c>
      <c r="I1203" s="229"/>
      <c r="J1203" s="224"/>
      <c r="K1203" s="224"/>
      <c r="L1203" s="230"/>
      <c r="M1203" s="231"/>
      <c r="N1203" s="232"/>
      <c r="O1203" s="232"/>
      <c r="P1203" s="232"/>
      <c r="Q1203" s="232"/>
      <c r="R1203" s="232"/>
      <c r="S1203" s="232"/>
      <c r="T1203" s="233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234" t="s">
        <v>226</v>
      </c>
      <c r="AU1203" s="234" t="s">
        <v>84</v>
      </c>
      <c r="AV1203" s="13" t="s">
        <v>84</v>
      </c>
      <c r="AW1203" s="13" t="s">
        <v>35</v>
      </c>
      <c r="AX1203" s="13" t="s">
        <v>74</v>
      </c>
      <c r="AY1203" s="234" t="s">
        <v>216</v>
      </c>
    </row>
    <row r="1204" s="13" customFormat="1">
      <c r="A1204" s="13"/>
      <c r="B1204" s="223"/>
      <c r="C1204" s="224"/>
      <c r="D1204" s="225" t="s">
        <v>226</v>
      </c>
      <c r="E1204" s="226" t="s">
        <v>19</v>
      </c>
      <c r="F1204" s="227" t="s">
        <v>1750</v>
      </c>
      <c r="G1204" s="224"/>
      <c r="H1204" s="228">
        <v>10</v>
      </c>
      <c r="I1204" s="229"/>
      <c r="J1204" s="224"/>
      <c r="K1204" s="224"/>
      <c r="L1204" s="230"/>
      <c r="M1204" s="231"/>
      <c r="N1204" s="232"/>
      <c r="O1204" s="232"/>
      <c r="P1204" s="232"/>
      <c r="Q1204" s="232"/>
      <c r="R1204" s="232"/>
      <c r="S1204" s="232"/>
      <c r="T1204" s="233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234" t="s">
        <v>226</v>
      </c>
      <c r="AU1204" s="234" t="s">
        <v>84</v>
      </c>
      <c r="AV1204" s="13" t="s">
        <v>84</v>
      </c>
      <c r="AW1204" s="13" t="s">
        <v>35</v>
      </c>
      <c r="AX1204" s="13" t="s">
        <v>74</v>
      </c>
      <c r="AY1204" s="234" t="s">
        <v>216</v>
      </c>
    </row>
    <row r="1205" s="13" customFormat="1">
      <c r="A1205" s="13"/>
      <c r="B1205" s="223"/>
      <c r="C1205" s="224"/>
      <c r="D1205" s="225" t="s">
        <v>226</v>
      </c>
      <c r="E1205" s="226" t="s">
        <v>19</v>
      </c>
      <c r="F1205" s="227" t="s">
        <v>1751</v>
      </c>
      <c r="G1205" s="224"/>
      <c r="H1205" s="228">
        <v>12</v>
      </c>
      <c r="I1205" s="229"/>
      <c r="J1205" s="224"/>
      <c r="K1205" s="224"/>
      <c r="L1205" s="230"/>
      <c r="M1205" s="231"/>
      <c r="N1205" s="232"/>
      <c r="O1205" s="232"/>
      <c r="P1205" s="232"/>
      <c r="Q1205" s="232"/>
      <c r="R1205" s="232"/>
      <c r="S1205" s="232"/>
      <c r="T1205" s="23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T1205" s="234" t="s">
        <v>226</v>
      </c>
      <c r="AU1205" s="234" t="s">
        <v>84</v>
      </c>
      <c r="AV1205" s="13" t="s">
        <v>84</v>
      </c>
      <c r="AW1205" s="13" t="s">
        <v>35</v>
      </c>
      <c r="AX1205" s="13" t="s">
        <v>74</v>
      </c>
      <c r="AY1205" s="234" t="s">
        <v>216</v>
      </c>
    </row>
    <row r="1206" s="13" customFormat="1">
      <c r="A1206" s="13"/>
      <c r="B1206" s="223"/>
      <c r="C1206" s="224"/>
      <c r="D1206" s="225" t="s">
        <v>226</v>
      </c>
      <c r="E1206" s="226" t="s">
        <v>19</v>
      </c>
      <c r="F1206" s="227" t="s">
        <v>1752</v>
      </c>
      <c r="G1206" s="224"/>
      <c r="H1206" s="228">
        <v>14</v>
      </c>
      <c r="I1206" s="229"/>
      <c r="J1206" s="224"/>
      <c r="K1206" s="224"/>
      <c r="L1206" s="230"/>
      <c r="M1206" s="231"/>
      <c r="N1206" s="232"/>
      <c r="O1206" s="232"/>
      <c r="P1206" s="232"/>
      <c r="Q1206" s="232"/>
      <c r="R1206" s="232"/>
      <c r="S1206" s="232"/>
      <c r="T1206" s="233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234" t="s">
        <v>226</v>
      </c>
      <c r="AU1206" s="234" t="s">
        <v>84</v>
      </c>
      <c r="AV1206" s="13" t="s">
        <v>84</v>
      </c>
      <c r="AW1206" s="13" t="s">
        <v>35</v>
      </c>
      <c r="AX1206" s="13" t="s">
        <v>74</v>
      </c>
      <c r="AY1206" s="234" t="s">
        <v>216</v>
      </c>
    </row>
    <row r="1207" s="13" customFormat="1">
      <c r="A1207" s="13"/>
      <c r="B1207" s="223"/>
      <c r="C1207" s="224"/>
      <c r="D1207" s="225" t="s">
        <v>226</v>
      </c>
      <c r="E1207" s="226" t="s">
        <v>19</v>
      </c>
      <c r="F1207" s="227" t="s">
        <v>1753</v>
      </c>
      <c r="G1207" s="224"/>
      <c r="H1207" s="228">
        <v>6.2999999999999998</v>
      </c>
      <c r="I1207" s="229"/>
      <c r="J1207" s="224"/>
      <c r="K1207" s="224"/>
      <c r="L1207" s="230"/>
      <c r="M1207" s="231"/>
      <c r="N1207" s="232"/>
      <c r="O1207" s="232"/>
      <c r="P1207" s="232"/>
      <c r="Q1207" s="232"/>
      <c r="R1207" s="232"/>
      <c r="S1207" s="232"/>
      <c r="T1207" s="23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34" t="s">
        <v>226</v>
      </c>
      <c r="AU1207" s="234" t="s">
        <v>84</v>
      </c>
      <c r="AV1207" s="13" t="s">
        <v>84</v>
      </c>
      <c r="AW1207" s="13" t="s">
        <v>35</v>
      </c>
      <c r="AX1207" s="13" t="s">
        <v>74</v>
      </c>
      <c r="AY1207" s="234" t="s">
        <v>216</v>
      </c>
    </row>
    <row r="1208" s="13" customFormat="1">
      <c r="A1208" s="13"/>
      <c r="B1208" s="223"/>
      <c r="C1208" s="224"/>
      <c r="D1208" s="225" t="s">
        <v>226</v>
      </c>
      <c r="E1208" s="226" t="s">
        <v>19</v>
      </c>
      <c r="F1208" s="227" t="s">
        <v>1754</v>
      </c>
      <c r="G1208" s="224"/>
      <c r="H1208" s="228">
        <v>160</v>
      </c>
      <c r="I1208" s="229"/>
      <c r="J1208" s="224"/>
      <c r="K1208" s="224"/>
      <c r="L1208" s="230"/>
      <c r="M1208" s="231"/>
      <c r="N1208" s="232"/>
      <c r="O1208" s="232"/>
      <c r="P1208" s="232"/>
      <c r="Q1208" s="232"/>
      <c r="R1208" s="232"/>
      <c r="S1208" s="232"/>
      <c r="T1208" s="233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34" t="s">
        <v>226</v>
      </c>
      <c r="AU1208" s="234" t="s">
        <v>84</v>
      </c>
      <c r="AV1208" s="13" t="s">
        <v>84</v>
      </c>
      <c r="AW1208" s="13" t="s">
        <v>35</v>
      </c>
      <c r="AX1208" s="13" t="s">
        <v>74</v>
      </c>
      <c r="AY1208" s="234" t="s">
        <v>216</v>
      </c>
    </row>
    <row r="1209" s="13" customFormat="1">
      <c r="A1209" s="13"/>
      <c r="B1209" s="223"/>
      <c r="C1209" s="224"/>
      <c r="D1209" s="225" t="s">
        <v>226</v>
      </c>
      <c r="E1209" s="226" t="s">
        <v>19</v>
      </c>
      <c r="F1209" s="227" t="s">
        <v>1755</v>
      </c>
      <c r="G1209" s="224"/>
      <c r="H1209" s="228">
        <v>5.5999999999999996</v>
      </c>
      <c r="I1209" s="229"/>
      <c r="J1209" s="224"/>
      <c r="K1209" s="224"/>
      <c r="L1209" s="230"/>
      <c r="M1209" s="231"/>
      <c r="N1209" s="232"/>
      <c r="O1209" s="232"/>
      <c r="P1209" s="232"/>
      <c r="Q1209" s="232"/>
      <c r="R1209" s="232"/>
      <c r="S1209" s="232"/>
      <c r="T1209" s="233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34" t="s">
        <v>226</v>
      </c>
      <c r="AU1209" s="234" t="s">
        <v>84</v>
      </c>
      <c r="AV1209" s="13" t="s">
        <v>84</v>
      </c>
      <c r="AW1209" s="13" t="s">
        <v>35</v>
      </c>
      <c r="AX1209" s="13" t="s">
        <v>74</v>
      </c>
      <c r="AY1209" s="234" t="s">
        <v>216</v>
      </c>
    </row>
    <row r="1210" s="13" customFormat="1">
      <c r="A1210" s="13"/>
      <c r="B1210" s="223"/>
      <c r="C1210" s="224"/>
      <c r="D1210" s="225" t="s">
        <v>226</v>
      </c>
      <c r="E1210" s="226" t="s">
        <v>19</v>
      </c>
      <c r="F1210" s="227" t="s">
        <v>1756</v>
      </c>
      <c r="G1210" s="224"/>
      <c r="H1210" s="228">
        <v>83</v>
      </c>
      <c r="I1210" s="229"/>
      <c r="J1210" s="224"/>
      <c r="K1210" s="224"/>
      <c r="L1210" s="230"/>
      <c r="M1210" s="231"/>
      <c r="N1210" s="232"/>
      <c r="O1210" s="232"/>
      <c r="P1210" s="232"/>
      <c r="Q1210" s="232"/>
      <c r="R1210" s="232"/>
      <c r="S1210" s="232"/>
      <c r="T1210" s="233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234" t="s">
        <v>226</v>
      </c>
      <c r="AU1210" s="234" t="s">
        <v>84</v>
      </c>
      <c r="AV1210" s="13" t="s">
        <v>84</v>
      </c>
      <c r="AW1210" s="13" t="s">
        <v>35</v>
      </c>
      <c r="AX1210" s="13" t="s">
        <v>74</v>
      </c>
      <c r="AY1210" s="234" t="s">
        <v>216</v>
      </c>
    </row>
    <row r="1211" s="13" customFormat="1">
      <c r="A1211" s="13"/>
      <c r="B1211" s="223"/>
      <c r="C1211" s="224"/>
      <c r="D1211" s="225" t="s">
        <v>226</v>
      </c>
      <c r="E1211" s="226" t="s">
        <v>19</v>
      </c>
      <c r="F1211" s="227" t="s">
        <v>1757</v>
      </c>
      <c r="G1211" s="224"/>
      <c r="H1211" s="228">
        <v>8</v>
      </c>
      <c r="I1211" s="229"/>
      <c r="J1211" s="224"/>
      <c r="K1211" s="224"/>
      <c r="L1211" s="230"/>
      <c r="M1211" s="231"/>
      <c r="N1211" s="232"/>
      <c r="O1211" s="232"/>
      <c r="P1211" s="232"/>
      <c r="Q1211" s="232"/>
      <c r="R1211" s="232"/>
      <c r="S1211" s="232"/>
      <c r="T1211" s="233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T1211" s="234" t="s">
        <v>226</v>
      </c>
      <c r="AU1211" s="234" t="s">
        <v>84</v>
      </c>
      <c r="AV1211" s="13" t="s">
        <v>84</v>
      </c>
      <c r="AW1211" s="13" t="s">
        <v>35</v>
      </c>
      <c r="AX1211" s="13" t="s">
        <v>74</v>
      </c>
      <c r="AY1211" s="234" t="s">
        <v>216</v>
      </c>
    </row>
    <row r="1212" s="13" customFormat="1">
      <c r="A1212" s="13"/>
      <c r="B1212" s="223"/>
      <c r="C1212" s="224"/>
      <c r="D1212" s="225" t="s">
        <v>226</v>
      </c>
      <c r="E1212" s="226" t="s">
        <v>19</v>
      </c>
      <c r="F1212" s="227" t="s">
        <v>1758</v>
      </c>
      <c r="G1212" s="224"/>
      <c r="H1212" s="228">
        <v>53</v>
      </c>
      <c r="I1212" s="229"/>
      <c r="J1212" s="224"/>
      <c r="K1212" s="224"/>
      <c r="L1212" s="230"/>
      <c r="M1212" s="231"/>
      <c r="N1212" s="232"/>
      <c r="O1212" s="232"/>
      <c r="P1212" s="232"/>
      <c r="Q1212" s="232"/>
      <c r="R1212" s="232"/>
      <c r="S1212" s="232"/>
      <c r="T1212" s="233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34" t="s">
        <v>226</v>
      </c>
      <c r="AU1212" s="234" t="s">
        <v>84</v>
      </c>
      <c r="AV1212" s="13" t="s">
        <v>84</v>
      </c>
      <c r="AW1212" s="13" t="s">
        <v>35</v>
      </c>
      <c r="AX1212" s="13" t="s">
        <v>74</v>
      </c>
      <c r="AY1212" s="234" t="s">
        <v>216</v>
      </c>
    </row>
    <row r="1213" s="13" customFormat="1">
      <c r="A1213" s="13"/>
      <c r="B1213" s="223"/>
      <c r="C1213" s="224"/>
      <c r="D1213" s="225" t="s">
        <v>226</v>
      </c>
      <c r="E1213" s="226" t="s">
        <v>19</v>
      </c>
      <c r="F1213" s="227" t="s">
        <v>1759</v>
      </c>
      <c r="G1213" s="224"/>
      <c r="H1213" s="228">
        <v>53</v>
      </c>
      <c r="I1213" s="229"/>
      <c r="J1213" s="224"/>
      <c r="K1213" s="224"/>
      <c r="L1213" s="230"/>
      <c r="M1213" s="231"/>
      <c r="N1213" s="232"/>
      <c r="O1213" s="232"/>
      <c r="P1213" s="232"/>
      <c r="Q1213" s="232"/>
      <c r="R1213" s="232"/>
      <c r="S1213" s="232"/>
      <c r="T1213" s="23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T1213" s="234" t="s">
        <v>226</v>
      </c>
      <c r="AU1213" s="234" t="s">
        <v>84</v>
      </c>
      <c r="AV1213" s="13" t="s">
        <v>84</v>
      </c>
      <c r="AW1213" s="13" t="s">
        <v>35</v>
      </c>
      <c r="AX1213" s="13" t="s">
        <v>74</v>
      </c>
      <c r="AY1213" s="234" t="s">
        <v>216</v>
      </c>
    </row>
    <row r="1214" s="13" customFormat="1">
      <c r="A1214" s="13"/>
      <c r="B1214" s="223"/>
      <c r="C1214" s="224"/>
      <c r="D1214" s="225" t="s">
        <v>226</v>
      </c>
      <c r="E1214" s="226" t="s">
        <v>19</v>
      </c>
      <c r="F1214" s="227" t="s">
        <v>1760</v>
      </c>
      <c r="G1214" s="224"/>
      <c r="H1214" s="228">
        <v>14</v>
      </c>
      <c r="I1214" s="229"/>
      <c r="J1214" s="224"/>
      <c r="K1214" s="224"/>
      <c r="L1214" s="230"/>
      <c r="M1214" s="231"/>
      <c r="N1214" s="232"/>
      <c r="O1214" s="232"/>
      <c r="P1214" s="232"/>
      <c r="Q1214" s="232"/>
      <c r="R1214" s="232"/>
      <c r="S1214" s="232"/>
      <c r="T1214" s="233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34" t="s">
        <v>226</v>
      </c>
      <c r="AU1214" s="234" t="s">
        <v>84</v>
      </c>
      <c r="AV1214" s="13" t="s">
        <v>84</v>
      </c>
      <c r="AW1214" s="13" t="s">
        <v>35</v>
      </c>
      <c r="AX1214" s="13" t="s">
        <v>74</v>
      </c>
      <c r="AY1214" s="234" t="s">
        <v>216</v>
      </c>
    </row>
    <row r="1215" s="13" customFormat="1">
      <c r="A1215" s="13"/>
      <c r="B1215" s="223"/>
      <c r="C1215" s="224"/>
      <c r="D1215" s="225" t="s">
        <v>226</v>
      </c>
      <c r="E1215" s="226" t="s">
        <v>19</v>
      </c>
      <c r="F1215" s="227" t="s">
        <v>1761</v>
      </c>
      <c r="G1215" s="224"/>
      <c r="H1215" s="228">
        <v>17</v>
      </c>
      <c r="I1215" s="229"/>
      <c r="J1215" s="224"/>
      <c r="K1215" s="224"/>
      <c r="L1215" s="230"/>
      <c r="M1215" s="231"/>
      <c r="N1215" s="232"/>
      <c r="O1215" s="232"/>
      <c r="P1215" s="232"/>
      <c r="Q1215" s="232"/>
      <c r="R1215" s="232"/>
      <c r="S1215" s="232"/>
      <c r="T1215" s="233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34" t="s">
        <v>226</v>
      </c>
      <c r="AU1215" s="234" t="s">
        <v>84</v>
      </c>
      <c r="AV1215" s="13" t="s">
        <v>84</v>
      </c>
      <c r="AW1215" s="13" t="s">
        <v>35</v>
      </c>
      <c r="AX1215" s="13" t="s">
        <v>74</v>
      </c>
      <c r="AY1215" s="234" t="s">
        <v>216</v>
      </c>
    </row>
    <row r="1216" s="13" customFormat="1">
      <c r="A1216" s="13"/>
      <c r="B1216" s="223"/>
      <c r="C1216" s="224"/>
      <c r="D1216" s="225" t="s">
        <v>226</v>
      </c>
      <c r="E1216" s="226" t="s">
        <v>19</v>
      </c>
      <c r="F1216" s="227" t="s">
        <v>1762</v>
      </c>
      <c r="G1216" s="224"/>
      <c r="H1216" s="228">
        <v>2.7000000000000002</v>
      </c>
      <c r="I1216" s="229"/>
      <c r="J1216" s="224"/>
      <c r="K1216" s="224"/>
      <c r="L1216" s="230"/>
      <c r="M1216" s="231"/>
      <c r="N1216" s="232"/>
      <c r="O1216" s="232"/>
      <c r="P1216" s="232"/>
      <c r="Q1216" s="232"/>
      <c r="R1216" s="232"/>
      <c r="S1216" s="232"/>
      <c r="T1216" s="233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34" t="s">
        <v>226</v>
      </c>
      <c r="AU1216" s="234" t="s">
        <v>84</v>
      </c>
      <c r="AV1216" s="13" t="s">
        <v>84</v>
      </c>
      <c r="AW1216" s="13" t="s">
        <v>35</v>
      </c>
      <c r="AX1216" s="13" t="s">
        <v>74</v>
      </c>
      <c r="AY1216" s="234" t="s">
        <v>216</v>
      </c>
    </row>
    <row r="1217" s="15" customFormat="1">
      <c r="A1217" s="15"/>
      <c r="B1217" s="256"/>
      <c r="C1217" s="257"/>
      <c r="D1217" s="225" t="s">
        <v>226</v>
      </c>
      <c r="E1217" s="258" t="s">
        <v>19</v>
      </c>
      <c r="F1217" s="259" t="s">
        <v>330</v>
      </c>
      <c r="G1217" s="257"/>
      <c r="H1217" s="260">
        <v>674.60000000000002</v>
      </c>
      <c r="I1217" s="261"/>
      <c r="J1217" s="257"/>
      <c r="K1217" s="257"/>
      <c r="L1217" s="262"/>
      <c r="M1217" s="263"/>
      <c r="N1217" s="264"/>
      <c r="O1217" s="264"/>
      <c r="P1217" s="264"/>
      <c r="Q1217" s="264"/>
      <c r="R1217" s="264"/>
      <c r="S1217" s="264"/>
      <c r="T1217" s="265"/>
      <c r="U1217" s="15"/>
      <c r="V1217" s="15"/>
      <c r="W1217" s="15"/>
      <c r="X1217" s="15"/>
      <c r="Y1217" s="15"/>
      <c r="Z1217" s="15"/>
      <c r="AA1217" s="15"/>
      <c r="AB1217" s="15"/>
      <c r="AC1217" s="15"/>
      <c r="AD1217" s="15"/>
      <c r="AE1217" s="15"/>
      <c r="AT1217" s="266" t="s">
        <v>226</v>
      </c>
      <c r="AU1217" s="266" t="s">
        <v>84</v>
      </c>
      <c r="AV1217" s="15" t="s">
        <v>222</v>
      </c>
      <c r="AW1217" s="15" t="s">
        <v>35</v>
      </c>
      <c r="AX1217" s="15" t="s">
        <v>82</v>
      </c>
      <c r="AY1217" s="266" t="s">
        <v>216</v>
      </c>
    </row>
    <row r="1218" s="2" customFormat="1" ht="16.5" customHeight="1">
      <c r="A1218" s="41"/>
      <c r="B1218" s="42"/>
      <c r="C1218" s="246" t="s">
        <v>1763</v>
      </c>
      <c r="D1218" s="246" t="s">
        <v>278</v>
      </c>
      <c r="E1218" s="247" t="s">
        <v>1764</v>
      </c>
      <c r="F1218" s="248" t="s">
        <v>1765</v>
      </c>
      <c r="G1218" s="249" t="s">
        <v>125</v>
      </c>
      <c r="H1218" s="250">
        <v>146.88</v>
      </c>
      <c r="I1218" s="251"/>
      <c r="J1218" s="252">
        <f>ROUND(I1218*H1218,2)</f>
        <v>0</v>
      </c>
      <c r="K1218" s="248" t="s">
        <v>19</v>
      </c>
      <c r="L1218" s="253"/>
      <c r="M1218" s="254" t="s">
        <v>19</v>
      </c>
      <c r="N1218" s="255" t="s">
        <v>45</v>
      </c>
      <c r="O1218" s="87"/>
      <c r="P1218" s="214">
        <f>O1218*H1218</f>
        <v>0</v>
      </c>
      <c r="Q1218" s="214">
        <v>0</v>
      </c>
      <c r="R1218" s="214">
        <f>Q1218*H1218</f>
        <v>0</v>
      </c>
      <c r="S1218" s="214">
        <v>0</v>
      </c>
      <c r="T1218" s="215">
        <f>S1218*H1218</f>
        <v>0</v>
      </c>
      <c r="U1218" s="41"/>
      <c r="V1218" s="41"/>
      <c r="W1218" s="41"/>
      <c r="X1218" s="41"/>
      <c r="Y1218" s="41"/>
      <c r="Z1218" s="41"/>
      <c r="AA1218" s="41"/>
      <c r="AB1218" s="41"/>
      <c r="AC1218" s="41"/>
      <c r="AD1218" s="41"/>
      <c r="AE1218" s="41"/>
      <c r="AR1218" s="216" t="s">
        <v>392</v>
      </c>
      <c r="AT1218" s="216" t="s">
        <v>278</v>
      </c>
      <c r="AU1218" s="216" t="s">
        <v>84</v>
      </c>
      <c r="AY1218" s="20" t="s">
        <v>216</v>
      </c>
      <c r="BE1218" s="217">
        <f>IF(N1218="základní",J1218,0)</f>
        <v>0</v>
      </c>
      <c r="BF1218" s="217">
        <f>IF(N1218="snížená",J1218,0)</f>
        <v>0</v>
      </c>
      <c r="BG1218" s="217">
        <f>IF(N1218="zákl. přenesená",J1218,0)</f>
        <v>0</v>
      </c>
      <c r="BH1218" s="217">
        <f>IF(N1218="sníž. přenesená",J1218,0)</f>
        <v>0</v>
      </c>
      <c r="BI1218" s="217">
        <f>IF(N1218="nulová",J1218,0)</f>
        <v>0</v>
      </c>
      <c r="BJ1218" s="20" t="s">
        <v>82</v>
      </c>
      <c r="BK1218" s="217">
        <f>ROUND(I1218*H1218,2)</f>
        <v>0</v>
      </c>
      <c r="BL1218" s="20" t="s">
        <v>235</v>
      </c>
      <c r="BM1218" s="216" t="s">
        <v>1766</v>
      </c>
    </row>
    <row r="1219" s="13" customFormat="1">
      <c r="A1219" s="13"/>
      <c r="B1219" s="223"/>
      <c r="C1219" s="224"/>
      <c r="D1219" s="225" t="s">
        <v>226</v>
      </c>
      <c r="E1219" s="224"/>
      <c r="F1219" s="227" t="s">
        <v>1767</v>
      </c>
      <c r="G1219" s="224"/>
      <c r="H1219" s="228">
        <v>146.88</v>
      </c>
      <c r="I1219" s="229"/>
      <c r="J1219" s="224"/>
      <c r="K1219" s="224"/>
      <c r="L1219" s="230"/>
      <c r="M1219" s="231"/>
      <c r="N1219" s="232"/>
      <c r="O1219" s="232"/>
      <c r="P1219" s="232"/>
      <c r="Q1219" s="232"/>
      <c r="R1219" s="232"/>
      <c r="S1219" s="232"/>
      <c r="T1219" s="233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T1219" s="234" t="s">
        <v>226</v>
      </c>
      <c r="AU1219" s="234" t="s">
        <v>84</v>
      </c>
      <c r="AV1219" s="13" t="s">
        <v>84</v>
      </c>
      <c r="AW1219" s="13" t="s">
        <v>4</v>
      </c>
      <c r="AX1219" s="13" t="s">
        <v>82</v>
      </c>
      <c r="AY1219" s="234" t="s">
        <v>216</v>
      </c>
    </row>
    <row r="1220" s="2" customFormat="1" ht="16.5" customHeight="1">
      <c r="A1220" s="41"/>
      <c r="B1220" s="42"/>
      <c r="C1220" s="246" t="s">
        <v>1768</v>
      </c>
      <c r="D1220" s="246" t="s">
        <v>278</v>
      </c>
      <c r="E1220" s="247" t="s">
        <v>1769</v>
      </c>
      <c r="F1220" s="248" t="s">
        <v>1770</v>
      </c>
      <c r="G1220" s="249" t="s">
        <v>125</v>
      </c>
      <c r="H1220" s="250">
        <v>12.75</v>
      </c>
      <c r="I1220" s="251"/>
      <c r="J1220" s="252">
        <f>ROUND(I1220*H1220,2)</f>
        <v>0</v>
      </c>
      <c r="K1220" s="248" t="s">
        <v>19</v>
      </c>
      <c r="L1220" s="253"/>
      <c r="M1220" s="254" t="s">
        <v>19</v>
      </c>
      <c r="N1220" s="255" t="s">
        <v>45</v>
      </c>
      <c r="O1220" s="87"/>
      <c r="P1220" s="214">
        <f>O1220*H1220</f>
        <v>0</v>
      </c>
      <c r="Q1220" s="214">
        <v>0</v>
      </c>
      <c r="R1220" s="214">
        <f>Q1220*H1220</f>
        <v>0</v>
      </c>
      <c r="S1220" s="214">
        <v>0</v>
      </c>
      <c r="T1220" s="215">
        <f>S1220*H1220</f>
        <v>0</v>
      </c>
      <c r="U1220" s="41"/>
      <c r="V1220" s="41"/>
      <c r="W1220" s="41"/>
      <c r="X1220" s="41"/>
      <c r="Y1220" s="41"/>
      <c r="Z1220" s="41"/>
      <c r="AA1220" s="41"/>
      <c r="AB1220" s="41"/>
      <c r="AC1220" s="41"/>
      <c r="AD1220" s="41"/>
      <c r="AE1220" s="41"/>
      <c r="AR1220" s="216" t="s">
        <v>392</v>
      </c>
      <c r="AT1220" s="216" t="s">
        <v>278</v>
      </c>
      <c r="AU1220" s="216" t="s">
        <v>84</v>
      </c>
      <c r="AY1220" s="20" t="s">
        <v>216</v>
      </c>
      <c r="BE1220" s="217">
        <f>IF(N1220="základní",J1220,0)</f>
        <v>0</v>
      </c>
      <c r="BF1220" s="217">
        <f>IF(N1220="snížená",J1220,0)</f>
        <v>0</v>
      </c>
      <c r="BG1220" s="217">
        <f>IF(N1220="zákl. přenesená",J1220,0)</f>
        <v>0</v>
      </c>
      <c r="BH1220" s="217">
        <f>IF(N1220="sníž. přenesená",J1220,0)</f>
        <v>0</v>
      </c>
      <c r="BI1220" s="217">
        <f>IF(N1220="nulová",J1220,0)</f>
        <v>0</v>
      </c>
      <c r="BJ1220" s="20" t="s">
        <v>82</v>
      </c>
      <c r="BK1220" s="217">
        <f>ROUND(I1220*H1220,2)</f>
        <v>0</v>
      </c>
      <c r="BL1220" s="20" t="s">
        <v>235</v>
      </c>
      <c r="BM1220" s="216" t="s">
        <v>1771</v>
      </c>
    </row>
    <row r="1221" s="13" customFormat="1">
      <c r="A1221" s="13"/>
      <c r="B1221" s="223"/>
      <c r="C1221" s="224"/>
      <c r="D1221" s="225" t="s">
        <v>226</v>
      </c>
      <c r="E1221" s="224"/>
      <c r="F1221" s="227" t="s">
        <v>1772</v>
      </c>
      <c r="G1221" s="224"/>
      <c r="H1221" s="228">
        <v>12.75</v>
      </c>
      <c r="I1221" s="229"/>
      <c r="J1221" s="224"/>
      <c r="K1221" s="224"/>
      <c r="L1221" s="230"/>
      <c r="M1221" s="231"/>
      <c r="N1221" s="232"/>
      <c r="O1221" s="232"/>
      <c r="P1221" s="232"/>
      <c r="Q1221" s="232"/>
      <c r="R1221" s="232"/>
      <c r="S1221" s="232"/>
      <c r="T1221" s="233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234" t="s">
        <v>226</v>
      </c>
      <c r="AU1221" s="234" t="s">
        <v>84</v>
      </c>
      <c r="AV1221" s="13" t="s">
        <v>84</v>
      </c>
      <c r="AW1221" s="13" t="s">
        <v>4</v>
      </c>
      <c r="AX1221" s="13" t="s">
        <v>82</v>
      </c>
      <c r="AY1221" s="234" t="s">
        <v>216</v>
      </c>
    </row>
    <row r="1222" s="2" customFormat="1" ht="16.5" customHeight="1">
      <c r="A1222" s="41"/>
      <c r="B1222" s="42"/>
      <c r="C1222" s="246" t="s">
        <v>1773</v>
      </c>
      <c r="D1222" s="246" t="s">
        <v>278</v>
      </c>
      <c r="E1222" s="247" t="s">
        <v>1774</v>
      </c>
      <c r="F1222" s="248" t="s">
        <v>1775</v>
      </c>
      <c r="G1222" s="249" t="s">
        <v>125</v>
      </c>
      <c r="H1222" s="250">
        <v>14.279999999999999</v>
      </c>
      <c r="I1222" s="251"/>
      <c r="J1222" s="252">
        <f>ROUND(I1222*H1222,2)</f>
        <v>0</v>
      </c>
      <c r="K1222" s="248" t="s">
        <v>19</v>
      </c>
      <c r="L1222" s="253"/>
      <c r="M1222" s="254" t="s">
        <v>19</v>
      </c>
      <c r="N1222" s="255" t="s">
        <v>45</v>
      </c>
      <c r="O1222" s="87"/>
      <c r="P1222" s="214">
        <f>O1222*H1222</f>
        <v>0</v>
      </c>
      <c r="Q1222" s="214">
        <v>0</v>
      </c>
      <c r="R1222" s="214">
        <f>Q1222*H1222</f>
        <v>0</v>
      </c>
      <c r="S1222" s="214">
        <v>0</v>
      </c>
      <c r="T1222" s="215">
        <f>S1222*H1222</f>
        <v>0</v>
      </c>
      <c r="U1222" s="41"/>
      <c r="V1222" s="41"/>
      <c r="W1222" s="41"/>
      <c r="X1222" s="41"/>
      <c r="Y1222" s="41"/>
      <c r="Z1222" s="41"/>
      <c r="AA1222" s="41"/>
      <c r="AB1222" s="41"/>
      <c r="AC1222" s="41"/>
      <c r="AD1222" s="41"/>
      <c r="AE1222" s="41"/>
      <c r="AR1222" s="216" t="s">
        <v>392</v>
      </c>
      <c r="AT1222" s="216" t="s">
        <v>278</v>
      </c>
      <c r="AU1222" s="216" t="s">
        <v>84</v>
      </c>
      <c r="AY1222" s="20" t="s">
        <v>216</v>
      </c>
      <c r="BE1222" s="217">
        <f>IF(N1222="základní",J1222,0)</f>
        <v>0</v>
      </c>
      <c r="BF1222" s="217">
        <f>IF(N1222="snížená",J1222,0)</f>
        <v>0</v>
      </c>
      <c r="BG1222" s="217">
        <f>IF(N1222="zákl. přenesená",J1222,0)</f>
        <v>0</v>
      </c>
      <c r="BH1222" s="217">
        <f>IF(N1222="sníž. přenesená",J1222,0)</f>
        <v>0</v>
      </c>
      <c r="BI1222" s="217">
        <f>IF(N1222="nulová",J1222,0)</f>
        <v>0</v>
      </c>
      <c r="BJ1222" s="20" t="s">
        <v>82</v>
      </c>
      <c r="BK1222" s="217">
        <f>ROUND(I1222*H1222,2)</f>
        <v>0</v>
      </c>
      <c r="BL1222" s="20" t="s">
        <v>235</v>
      </c>
      <c r="BM1222" s="216" t="s">
        <v>1776</v>
      </c>
    </row>
    <row r="1223" s="13" customFormat="1">
      <c r="A1223" s="13"/>
      <c r="B1223" s="223"/>
      <c r="C1223" s="224"/>
      <c r="D1223" s="225" t="s">
        <v>226</v>
      </c>
      <c r="E1223" s="224"/>
      <c r="F1223" s="227" t="s">
        <v>1777</v>
      </c>
      <c r="G1223" s="224"/>
      <c r="H1223" s="228">
        <v>14.279999999999999</v>
      </c>
      <c r="I1223" s="229"/>
      <c r="J1223" s="224"/>
      <c r="K1223" s="224"/>
      <c r="L1223" s="230"/>
      <c r="M1223" s="231"/>
      <c r="N1223" s="232"/>
      <c r="O1223" s="232"/>
      <c r="P1223" s="232"/>
      <c r="Q1223" s="232"/>
      <c r="R1223" s="232"/>
      <c r="S1223" s="232"/>
      <c r="T1223" s="233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T1223" s="234" t="s">
        <v>226</v>
      </c>
      <c r="AU1223" s="234" t="s">
        <v>84</v>
      </c>
      <c r="AV1223" s="13" t="s">
        <v>84</v>
      </c>
      <c r="AW1223" s="13" t="s">
        <v>4</v>
      </c>
      <c r="AX1223" s="13" t="s">
        <v>82</v>
      </c>
      <c r="AY1223" s="234" t="s">
        <v>216</v>
      </c>
    </row>
    <row r="1224" s="2" customFormat="1" ht="16.5" customHeight="1">
      <c r="A1224" s="41"/>
      <c r="B1224" s="42"/>
      <c r="C1224" s="246" t="s">
        <v>1778</v>
      </c>
      <c r="D1224" s="246" t="s">
        <v>278</v>
      </c>
      <c r="E1224" s="247" t="s">
        <v>1779</v>
      </c>
      <c r="F1224" s="248" t="s">
        <v>1780</v>
      </c>
      <c r="G1224" s="249" t="s">
        <v>125</v>
      </c>
      <c r="H1224" s="250">
        <v>44.625</v>
      </c>
      <c r="I1224" s="251"/>
      <c r="J1224" s="252">
        <f>ROUND(I1224*H1224,2)</f>
        <v>0</v>
      </c>
      <c r="K1224" s="248" t="s">
        <v>19</v>
      </c>
      <c r="L1224" s="253"/>
      <c r="M1224" s="254" t="s">
        <v>19</v>
      </c>
      <c r="N1224" s="255" t="s">
        <v>45</v>
      </c>
      <c r="O1224" s="87"/>
      <c r="P1224" s="214">
        <f>O1224*H1224</f>
        <v>0</v>
      </c>
      <c r="Q1224" s="214">
        <v>0</v>
      </c>
      <c r="R1224" s="214">
        <f>Q1224*H1224</f>
        <v>0</v>
      </c>
      <c r="S1224" s="214">
        <v>0</v>
      </c>
      <c r="T1224" s="215">
        <f>S1224*H1224</f>
        <v>0</v>
      </c>
      <c r="U1224" s="41"/>
      <c r="V1224" s="41"/>
      <c r="W1224" s="41"/>
      <c r="X1224" s="41"/>
      <c r="Y1224" s="41"/>
      <c r="Z1224" s="41"/>
      <c r="AA1224" s="41"/>
      <c r="AB1224" s="41"/>
      <c r="AC1224" s="41"/>
      <c r="AD1224" s="41"/>
      <c r="AE1224" s="41"/>
      <c r="AR1224" s="216" t="s">
        <v>392</v>
      </c>
      <c r="AT1224" s="216" t="s">
        <v>278</v>
      </c>
      <c r="AU1224" s="216" t="s">
        <v>84</v>
      </c>
      <c r="AY1224" s="20" t="s">
        <v>216</v>
      </c>
      <c r="BE1224" s="217">
        <f>IF(N1224="základní",J1224,0)</f>
        <v>0</v>
      </c>
      <c r="BF1224" s="217">
        <f>IF(N1224="snížená",J1224,0)</f>
        <v>0</v>
      </c>
      <c r="BG1224" s="217">
        <f>IF(N1224="zákl. přenesená",J1224,0)</f>
        <v>0</v>
      </c>
      <c r="BH1224" s="217">
        <f>IF(N1224="sníž. přenesená",J1224,0)</f>
        <v>0</v>
      </c>
      <c r="BI1224" s="217">
        <f>IF(N1224="nulová",J1224,0)</f>
        <v>0</v>
      </c>
      <c r="BJ1224" s="20" t="s">
        <v>82</v>
      </c>
      <c r="BK1224" s="217">
        <f>ROUND(I1224*H1224,2)</f>
        <v>0</v>
      </c>
      <c r="BL1224" s="20" t="s">
        <v>235</v>
      </c>
      <c r="BM1224" s="216" t="s">
        <v>1781</v>
      </c>
    </row>
    <row r="1225" s="13" customFormat="1">
      <c r="A1225" s="13"/>
      <c r="B1225" s="223"/>
      <c r="C1225" s="224"/>
      <c r="D1225" s="225" t="s">
        <v>226</v>
      </c>
      <c r="E1225" s="224"/>
      <c r="F1225" s="227" t="s">
        <v>1782</v>
      </c>
      <c r="G1225" s="224"/>
      <c r="H1225" s="228">
        <v>44.625</v>
      </c>
      <c r="I1225" s="229"/>
      <c r="J1225" s="224"/>
      <c r="K1225" s="224"/>
      <c r="L1225" s="230"/>
      <c r="M1225" s="231"/>
      <c r="N1225" s="232"/>
      <c r="O1225" s="232"/>
      <c r="P1225" s="232"/>
      <c r="Q1225" s="232"/>
      <c r="R1225" s="232"/>
      <c r="S1225" s="232"/>
      <c r="T1225" s="233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T1225" s="234" t="s">
        <v>226</v>
      </c>
      <c r="AU1225" s="234" t="s">
        <v>84</v>
      </c>
      <c r="AV1225" s="13" t="s">
        <v>84</v>
      </c>
      <c r="AW1225" s="13" t="s">
        <v>4</v>
      </c>
      <c r="AX1225" s="13" t="s">
        <v>82</v>
      </c>
      <c r="AY1225" s="234" t="s">
        <v>216</v>
      </c>
    </row>
    <row r="1226" s="2" customFormat="1" ht="16.5" customHeight="1">
      <c r="A1226" s="41"/>
      <c r="B1226" s="42"/>
      <c r="C1226" s="246" t="s">
        <v>1783</v>
      </c>
      <c r="D1226" s="246" t="s">
        <v>278</v>
      </c>
      <c r="E1226" s="247" t="s">
        <v>1784</v>
      </c>
      <c r="F1226" s="248" t="s">
        <v>1785</v>
      </c>
      <c r="G1226" s="249" t="s">
        <v>125</v>
      </c>
      <c r="H1226" s="250">
        <v>6.1200000000000001</v>
      </c>
      <c r="I1226" s="251"/>
      <c r="J1226" s="252">
        <f>ROUND(I1226*H1226,2)</f>
        <v>0</v>
      </c>
      <c r="K1226" s="248" t="s">
        <v>19</v>
      </c>
      <c r="L1226" s="253"/>
      <c r="M1226" s="254" t="s">
        <v>19</v>
      </c>
      <c r="N1226" s="255" t="s">
        <v>45</v>
      </c>
      <c r="O1226" s="87"/>
      <c r="P1226" s="214">
        <f>O1226*H1226</f>
        <v>0</v>
      </c>
      <c r="Q1226" s="214">
        <v>0</v>
      </c>
      <c r="R1226" s="214">
        <f>Q1226*H1226</f>
        <v>0</v>
      </c>
      <c r="S1226" s="214">
        <v>0</v>
      </c>
      <c r="T1226" s="215">
        <f>S1226*H1226</f>
        <v>0</v>
      </c>
      <c r="U1226" s="41"/>
      <c r="V1226" s="41"/>
      <c r="W1226" s="41"/>
      <c r="X1226" s="41"/>
      <c r="Y1226" s="41"/>
      <c r="Z1226" s="41"/>
      <c r="AA1226" s="41"/>
      <c r="AB1226" s="41"/>
      <c r="AC1226" s="41"/>
      <c r="AD1226" s="41"/>
      <c r="AE1226" s="41"/>
      <c r="AR1226" s="216" t="s">
        <v>392</v>
      </c>
      <c r="AT1226" s="216" t="s">
        <v>278</v>
      </c>
      <c r="AU1226" s="216" t="s">
        <v>84</v>
      </c>
      <c r="AY1226" s="20" t="s">
        <v>216</v>
      </c>
      <c r="BE1226" s="217">
        <f>IF(N1226="základní",J1226,0)</f>
        <v>0</v>
      </c>
      <c r="BF1226" s="217">
        <f>IF(N1226="snížená",J1226,0)</f>
        <v>0</v>
      </c>
      <c r="BG1226" s="217">
        <f>IF(N1226="zákl. přenesená",J1226,0)</f>
        <v>0</v>
      </c>
      <c r="BH1226" s="217">
        <f>IF(N1226="sníž. přenesená",J1226,0)</f>
        <v>0</v>
      </c>
      <c r="BI1226" s="217">
        <f>IF(N1226="nulová",J1226,0)</f>
        <v>0</v>
      </c>
      <c r="BJ1226" s="20" t="s">
        <v>82</v>
      </c>
      <c r="BK1226" s="217">
        <f>ROUND(I1226*H1226,2)</f>
        <v>0</v>
      </c>
      <c r="BL1226" s="20" t="s">
        <v>235</v>
      </c>
      <c r="BM1226" s="216" t="s">
        <v>1786</v>
      </c>
    </row>
    <row r="1227" s="13" customFormat="1">
      <c r="A1227" s="13"/>
      <c r="B1227" s="223"/>
      <c r="C1227" s="224"/>
      <c r="D1227" s="225" t="s">
        <v>226</v>
      </c>
      <c r="E1227" s="224"/>
      <c r="F1227" s="227" t="s">
        <v>1787</v>
      </c>
      <c r="G1227" s="224"/>
      <c r="H1227" s="228">
        <v>6.1200000000000001</v>
      </c>
      <c r="I1227" s="229"/>
      <c r="J1227" s="224"/>
      <c r="K1227" s="224"/>
      <c r="L1227" s="230"/>
      <c r="M1227" s="231"/>
      <c r="N1227" s="232"/>
      <c r="O1227" s="232"/>
      <c r="P1227" s="232"/>
      <c r="Q1227" s="232"/>
      <c r="R1227" s="232"/>
      <c r="S1227" s="232"/>
      <c r="T1227" s="23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T1227" s="234" t="s">
        <v>226</v>
      </c>
      <c r="AU1227" s="234" t="s">
        <v>84</v>
      </c>
      <c r="AV1227" s="13" t="s">
        <v>84</v>
      </c>
      <c r="AW1227" s="13" t="s">
        <v>4</v>
      </c>
      <c r="AX1227" s="13" t="s">
        <v>82</v>
      </c>
      <c r="AY1227" s="234" t="s">
        <v>216</v>
      </c>
    </row>
    <row r="1228" s="2" customFormat="1" ht="16.5" customHeight="1">
      <c r="A1228" s="41"/>
      <c r="B1228" s="42"/>
      <c r="C1228" s="246" t="s">
        <v>1788</v>
      </c>
      <c r="D1228" s="246" t="s">
        <v>278</v>
      </c>
      <c r="E1228" s="247" t="s">
        <v>1789</v>
      </c>
      <c r="F1228" s="248" t="s">
        <v>1790</v>
      </c>
      <c r="G1228" s="249" t="s">
        <v>125</v>
      </c>
      <c r="H1228" s="250">
        <v>7.1399999999999997</v>
      </c>
      <c r="I1228" s="251"/>
      <c r="J1228" s="252">
        <f>ROUND(I1228*H1228,2)</f>
        <v>0</v>
      </c>
      <c r="K1228" s="248" t="s">
        <v>19</v>
      </c>
      <c r="L1228" s="253"/>
      <c r="M1228" s="254" t="s">
        <v>19</v>
      </c>
      <c r="N1228" s="255" t="s">
        <v>45</v>
      </c>
      <c r="O1228" s="87"/>
      <c r="P1228" s="214">
        <f>O1228*H1228</f>
        <v>0</v>
      </c>
      <c r="Q1228" s="214">
        <v>0</v>
      </c>
      <c r="R1228" s="214">
        <f>Q1228*H1228</f>
        <v>0</v>
      </c>
      <c r="S1228" s="214">
        <v>0</v>
      </c>
      <c r="T1228" s="215">
        <f>S1228*H1228</f>
        <v>0</v>
      </c>
      <c r="U1228" s="41"/>
      <c r="V1228" s="41"/>
      <c r="W1228" s="41"/>
      <c r="X1228" s="41"/>
      <c r="Y1228" s="41"/>
      <c r="Z1228" s="41"/>
      <c r="AA1228" s="41"/>
      <c r="AB1228" s="41"/>
      <c r="AC1228" s="41"/>
      <c r="AD1228" s="41"/>
      <c r="AE1228" s="41"/>
      <c r="AR1228" s="216" t="s">
        <v>392</v>
      </c>
      <c r="AT1228" s="216" t="s">
        <v>278</v>
      </c>
      <c r="AU1228" s="216" t="s">
        <v>84</v>
      </c>
      <c r="AY1228" s="20" t="s">
        <v>216</v>
      </c>
      <c r="BE1228" s="217">
        <f>IF(N1228="základní",J1228,0)</f>
        <v>0</v>
      </c>
      <c r="BF1228" s="217">
        <f>IF(N1228="snížená",J1228,0)</f>
        <v>0</v>
      </c>
      <c r="BG1228" s="217">
        <f>IF(N1228="zákl. přenesená",J1228,0)</f>
        <v>0</v>
      </c>
      <c r="BH1228" s="217">
        <f>IF(N1228="sníž. přenesená",J1228,0)</f>
        <v>0</v>
      </c>
      <c r="BI1228" s="217">
        <f>IF(N1228="nulová",J1228,0)</f>
        <v>0</v>
      </c>
      <c r="BJ1228" s="20" t="s">
        <v>82</v>
      </c>
      <c r="BK1228" s="217">
        <f>ROUND(I1228*H1228,2)</f>
        <v>0</v>
      </c>
      <c r="BL1228" s="20" t="s">
        <v>235</v>
      </c>
      <c r="BM1228" s="216" t="s">
        <v>1791</v>
      </c>
    </row>
    <row r="1229" s="13" customFormat="1">
      <c r="A1229" s="13"/>
      <c r="B1229" s="223"/>
      <c r="C1229" s="224"/>
      <c r="D1229" s="225" t="s">
        <v>226</v>
      </c>
      <c r="E1229" s="224"/>
      <c r="F1229" s="227" t="s">
        <v>1792</v>
      </c>
      <c r="G1229" s="224"/>
      <c r="H1229" s="228">
        <v>7.1399999999999997</v>
      </c>
      <c r="I1229" s="229"/>
      <c r="J1229" s="224"/>
      <c r="K1229" s="224"/>
      <c r="L1229" s="230"/>
      <c r="M1229" s="231"/>
      <c r="N1229" s="232"/>
      <c r="O1229" s="232"/>
      <c r="P1229" s="232"/>
      <c r="Q1229" s="232"/>
      <c r="R1229" s="232"/>
      <c r="S1229" s="232"/>
      <c r="T1229" s="233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T1229" s="234" t="s">
        <v>226</v>
      </c>
      <c r="AU1229" s="234" t="s">
        <v>84</v>
      </c>
      <c r="AV1229" s="13" t="s">
        <v>84</v>
      </c>
      <c r="AW1229" s="13" t="s">
        <v>4</v>
      </c>
      <c r="AX1229" s="13" t="s">
        <v>82</v>
      </c>
      <c r="AY1229" s="234" t="s">
        <v>216</v>
      </c>
    </row>
    <row r="1230" s="2" customFormat="1" ht="16.5" customHeight="1">
      <c r="A1230" s="41"/>
      <c r="B1230" s="42"/>
      <c r="C1230" s="246" t="s">
        <v>1793</v>
      </c>
      <c r="D1230" s="246" t="s">
        <v>278</v>
      </c>
      <c r="E1230" s="247" t="s">
        <v>1794</v>
      </c>
      <c r="F1230" s="248" t="s">
        <v>1795</v>
      </c>
      <c r="G1230" s="249" t="s">
        <v>125</v>
      </c>
      <c r="H1230" s="250">
        <v>10.199999999999999</v>
      </c>
      <c r="I1230" s="251"/>
      <c r="J1230" s="252">
        <f>ROUND(I1230*H1230,2)</f>
        <v>0</v>
      </c>
      <c r="K1230" s="248" t="s">
        <v>19</v>
      </c>
      <c r="L1230" s="253"/>
      <c r="M1230" s="254" t="s">
        <v>19</v>
      </c>
      <c r="N1230" s="255" t="s">
        <v>45</v>
      </c>
      <c r="O1230" s="87"/>
      <c r="P1230" s="214">
        <f>O1230*H1230</f>
        <v>0</v>
      </c>
      <c r="Q1230" s="214">
        <v>0</v>
      </c>
      <c r="R1230" s="214">
        <f>Q1230*H1230</f>
        <v>0</v>
      </c>
      <c r="S1230" s="214">
        <v>0</v>
      </c>
      <c r="T1230" s="215">
        <f>S1230*H1230</f>
        <v>0</v>
      </c>
      <c r="U1230" s="41"/>
      <c r="V1230" s="41"/>
      <c r="W1230" s="41"/>
      <c r="X1230" s="41"/>
      <c r="Y1230" s="41"/>
      <c r="Z1230" s="41"/>
      <c r="AA1230" s="41"/>
      <c r="AB1230" s="41"/>
      <c r="AC1230" s="41"/>
      <c r="AD1230" s="41"/>
      <c r="AE1230" s="41"/>
      <c r="AR1230" s="216" t="s">
        <v>392</v>
      </c>
      <c r="AT1230" s="216" t="s">
        <v>278</v>
      </c>
      <c r="AU1230" s="216" t="s">
        <v>84</v>
      </c>
      <c r="AY1230" s="20" t="s">
        <v>216</v>
      </c>
      <c r="BE1230" s="217">
        <f>IF(N1230="základní",J1230,0)</f>
        <v>0</v>
      </c>
      <c r="BF1230" s="217">
        <f>IF(N1230="snížená",J1230,0)</f>
        <v>0</v>
      </c>
      <c r="BG1230" s="217">
        <f>IF(N1230="zákl. přenesená",J1230,0)</f>
        <v>0</v>
      </c>
      <c r="BH1230" s="217">
        <f>IF(N1230="sníž. přenesená",J1230,0)</f>
        <v>0</v>
      </c>
      <c r="BI1230" s="217">
        <f>IF(N1230="nulová",J1230,0)</f>
        <v>0</v>
      </c>
      <c r="BJ1230" s="20" t="s">
        <v>82</v>
      </c>
      <c r="BK1230" s="217">
        <f>ROUND(I1230*H1230,2)</f>
        <v>0</v>
      </c>
      <c r="BL1230" s="20" t="s">
        <v>235</v>
      </c>
      <c r="BM1230" s="216" t="s">
        <v>1796</v>
      </c>
    </row>
    <row r="1231" s="13" customFormat="1">
      <c r="A1231" s="13"/>
      <c r="B1231" s="223"/>
      <c r="C1231" s="224"/>
      <c r="D1231" s="225" t="s">
        <v>226</v>
      </c>
      <c r="E1231" s="224"/>
      <c r="F1231" s="227" t="s">
        <v>1797</v>
      </c>
      <c r="G1231" s="224"/>
      <c r="H1231" s="228">
        <v>10.199999999999999</v>
      </c>
      <c r="I1231" s="229"/>
      <c r="J1231" s="224"/>
      <c r="K1231" s="224"/>
      <c r="L1231" s="230"/>
      <c r="M1231" s="231"/>
      <c r="N1231" s="232"/>
      <c r="O1231" s="232"/>
      <c r="P1231" s="232"/>
      <c r="Q1231" s="232"/>
      <c r="R1231" s="232"/>
      <c r="S1231" s="232"/>
      <c r="T1231" s="233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34" t="s">
        <v>226</v>
      </c>
      <c r="AU1231" s="234" t="s">
        <v>84</v>
      </c>
      <c r="AV1231" s="13" t="s">
        <v>84</v>
      </c>
      <c r="AW1231" s="13" t="s">
        <v>4</v>
      </c>
      <c r="AX1231" s="13" t="s">
        <v>82</v>
      </c>
      <c r="AY1231" s="234" t="s">
        <v>216</v>
      </c>
    </row>
    <row r="1232" s="2" customFormat="1" ht="16.5" customHeight="1">
      <c r="A1232" s="41"/>
      <c r="B1232" s="42"/>
      <c r="C1232" s="246" t="s">
        <v>1798</v>
      </c>
      <c r="D1232" s="246" t="s">
        <v>278</v>
      </c>
      <c r="E1232" s="247" t="s">
        <v>1799</v>
      </c>
      <c r="F1232" s="248" t="s">
        <v>1800</v>
      </c>
      <c r="G1232" s="249" t="s">
        <v>125</v>
      </c>
      <c r="H1232" s="250">
        <v>10.199999999999999</v>
      </c>
      <c r="I1232" s="251"/>
      <c r="J1232" s="252">
        <f>ROUND(I1232*H1232,2)</f>
        <v>0</v>
      </c>
      <c r="K1232" s="248" t="s">
        <v>19</v>
      </c>
      <c r="L1232" s="253"/>
      <c r="M1232" s="254" t="s">
        <v>19</v>
      </c>
      <c r="N1232" s="255" t="s">
        <v>45</v>
      </c>
      <c r="O1232" s="87"/>
      <c r="P1232" s="214">
        <f>O1232*H1232</f>
        <v>0</v>
      </c>
      <c r="Q1232" s="214">
        <v>0</v>
      </c>
      <c r="R1232" s="214">
        <f>Q1232*H1232</f>
        <v>0</v>
      </c>
      <c r="S1232" s="214">
        <v>0</v>
      </c>
      <c r="T1232" s="215">
        <f>S1232*H1232</f>
        <v>0</v>
      </c>
      <c r="U1232" s="41"/>
      <c r="V1232" s="41"/>
      <c r="W1232" s="41"/>
      <c r="X1232" s="41"/>
      <c r="Y1232" s="41"/>
      <c r="Z1232" s="41"/>
      <c r="AA1232" s="41"/>
      <c r="AB1232" s="41"/>
      <c r="AC1232" s="41"/>
      <c r="AD1232" s="41"/>
      <c r="AE1232" s="41"/>
      <c r="AR1232" s="216" t="s">
        <v>392</v>
      </c>
      <c r="AT1232" s="216" t="s">
        <v>278</v>
      </c>
      <c r="AU1232" s="216" t="s">
        <v>84</v>
      </c>
      <c r="AY1232" s="20" t="s">
        <v>216</v>
      </c>
      <c r="BE1232" s="217">
        <f>IF(N1232="základní",J1232,0)</f>
        <v>0</v>
      </c>
      <c r="BF1232" s="217">
        <f>IF(N1232="snížená",J1232,0)</f>
        <v>0</v>
      </c>
      <c r="BG1232" s="217">
        <f>IF(N1232="zákl. přenesená",J1232,0)</f>
        <v>0</v>
      </c>
      <c r="BH1232" s="217">
        <f>IF(N1232="sníž. přenesená",J1232,0)</f>
        <v>0</v>
      </c>
      <c r="BI1232" s="217">
        <f>IF(N1232="nulová",J1232,0)</f>
        <v>0</v>
      </c>
      <c r="BJ1232" s="20" t="s">
        <v>82</v>
      </c>
      <c r="BK1232" s="217">
        <f>ROUND(I1232*H1232,2)</f>
        <v>0</v>
      </c>
      <c r="BL1232" s="20" t="s">
        <v>235</v>
      </c>
      <c r="BM1232" s="216" t="s">
        <v>1801</v>
      </c>
    </row>
    <row r="1233" s="13" customFormat="1">
      <c r="A1233" s="13"/>
      <c r="B1233" s="223"/>
      <c r="C1233" s="224"/>
      <c r="D1233" s="225" t="s">
        <v>226</v>
      </c>
      <c r="E1233" s="224"/>
      <c r="F1233" s="227" t="s">
        <v>1797</v>
      </c>
      <c r="G1233" s="224"/>
      <c r="H1233" s="228">
        <v>10.199999999999999</v>
      </c>
      <c r="I1233" s="229"/>
      <c r="J1233" s="224"/>
      <c r="K1233" s="224"/>
      <c r="L1233" s="230"/>
      <c r="M1233" s="231"/>
      <c r="N1233" s="232"/>
      <c r="O1233" s="232"/>
      <c r="P1233" s="232"/>
      <c r="Q1233" s="232"/>
      <c r="R1233" s="232"/>
      <c r="S1233" s="232"/>
      <c r="T1233" s="23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34" t="s">
        <v>226</v>
      </c>
      <c r="AU1233" s="234" t="s">
        <v>84</v>
      </c>
      <c r="AV1233" s="13" t="s">
        <v>84</v>
      </c>
      <c r="AW1233" s="13" t="s">
        <v>4</v>
      </c>
      <c r="AX1233" s="13" t="s">
        <v>82</v>
      </c>
      <c r="AY1233" s="234" t="s">
        <v>216</v>
      </c>
    </row>
    <row r="1234" s="2" customFormat="1" ht="16.5" customHeight="1">
      <c r="A1234" s="41"/>
      <c r="B1234" s="42"/>
      <c r="C1234" s="246" t="s">
        <v>1802</v>
      </c>
      <c r="D1234" s="246" t="s">
        <v>278</v>
      </c>
      <c r="E1234" s="247" t="s">
        <v>1803</v>
      </c>
      <c r="F1234" s="248" t="s">
        <v>1804</v>
      </c>
      <c r="G1234" s="249" t="s">
        <v>125</v>
      </c>
      <c r="H1234" s="250">
        <v>12.24</v>
      </c>
      <c r="I1234" s="251"/>
      <c r="J1234" s="252">
        <f>ROUND(I1234*H1234,2)</f>
        <v>0</v>
      </c>
      <c r="K1234" s="248" t="s">
        <v>19</v>
      </c>
      <c r="L1234" s="253"/>
      <c r="M1234" s="254" t="s">
        <v>19</v>
      </c>
      <c r="N1234" s="255" t="s">
        <v>45</v>
      </c>
      <c r="O1234" s="87"/>
      <c r="P1234" s="214">
        <f>O1234*H1234</f>
        <v>0</v>
      </c>
      <c r="Q1234" s="214">
        <v>0</v>
      </c>
      <c r="R1234" s="214">
        <f>Q1234*H1234</f>
        <v>0</v>
      </c>
      <c r="S1234" s="214">
        <v>0</v>
      </c>
      <c r="T1234" s="215">
        <f>S1234*H1234</f>
        <v>0</v>
      </c>
      <c r="U1234" s="41"/>
      <c r="V1234" s="41"/>
      <c r="W1234" s="41"/>
      <c r="X1234" s="41"/>
      <c r="Y1234" s="41"/>
      <c r="Z1234" s="41"/>
      <c r="AA1234" s="41"/>
      <c r="AB1234" s="41"/>
      <c r="AC1234" s="41"/>
      <c r="AD1234" s="41"/>
      <c r="AE1234" s="41"/>
      <c r="AR1234" s="216" t="s">
        <v>392</v>
      </c>
      <c r="AT1234" s="216" t="s">
        <v>278</v>
      </c>
      <c r="AU1234" s="216" t="s">
        <v>84</v>
      </c>
      <c r="AY1234" s="20" t="s">
        <v>216</v>
      </c>
      <c r="BE1234" s="217">
        <f>IF(N1234="základní",J1234,0)</f>
        <v>0</v>
      </c>
      <c r="BF1234" s="217">
        <f>IF(N1234="snížená",J1234,0)</f>
        <v>0</v>
      </c>
      <c r="BG1234" s="217">
        <f>IF(N1234="zákl. přenesená",J1234,0)</f>
        <v>0</v>
      </c>
      <c r="BH1234" s="217">
        <f>IF(N1234="sníž. přenesená",J1234,0)</f>
        <v>0</v>
      </c>
      <c r="BI1234" s="217">
        <f>IF(N1234="nulová",J1234,0)</f>
        <v>0</v>
      </c>
      <c r="BJ1234" s="20" t="s">
        <v>82</v>
      </c>
      <c r="BK1234" s="217">
        <f>ROUND(I1234*H1234,2)</f>
        <v>0</v>
      </c>
      <c r="BL1234" s="20" t="s">
        <v>235</v>
      </c>
      <c r="BM1234" s="216" t="s">
        <v>1805</v>
      </c>
    </row>
    <row r="1235" s="13" customFormat="1">
      <c r="A1235" s="13"/>
      <c r="B1235" s="223"/>
      <c r="C1235" s="224"/>
      <c r="D1235" s="225" t="s">
        <v>226</v>
      </c>
      <c r="E1235" s="224"/>
      <c r="F1235" s="227" t="s">
        <v>1806</v>
      </c>
      <c r="G1235" s="224"/>
      <c r="H1235" s="228">
        <v>12.24</v>
      </c>
      <c r="I1235" s="229"/>
      <c r="J1235" s="224"/>
      <c r="K1235" s="224"/>
      <c r="L1235" s="230"/>
      <c r="M1235" s="231"/>
      <c r="N1235" s="232"/>
      <c r="O1235" s="232"/>
      <c r="P1235" s="232"/>
      <c r="Q1235" s="232"/>
      <c r="R1235" s="232"/>
      <c r="S1235" s="232"/>
      <c r="T1235" s="233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234" t="s">
        <v>226</v>
      </c>
      <c r="AU1235" s="234" t="s">
        <v>84</v>
      </c>
      <c r="AV1235" s="13" t="s">
        <v>84</v>
      </c>
      <c r="AW1235" s="13" t="s">
        <v>4</v>
      </c>
      <c r="AX1235" s="13" t="s">
        <v>82</v>
      </c>
      <c r="AY1235" s="234" t="s">
        <v>216</v>
      </c>
    </row>
    <row r="1236" s="2" customFormat="1" ht="16.5" customHeight="1">
      <c r="A1236" s="41"/>
      <c r="B1236" s="42"/>
      <c r="C1236" s="246" t="s">
        <v>1807</v>
      </c>
      <c r="D1236" s="246" t="s">
        <v>278</v>
      </c>
      <c r="E1236" s="247" t="s">
        <v>1808</v>
      </c>
      <c r="F1236" s="248" t="s">
        <v>1809</v>
      </c>
      <c r="G1236" s="249" t="s">
        <v>125</v>
      </c>
      <c r="H1236" s="250">
        <v>14.279999999999999</v>
      </c>
      <c r="I1236" s="251"/>
      <c r="J1236" s="252">
        <f>ROUND(I1236*H1236,2)</f>
        <v>0</v>
      </c>
      <c r="K1236" s="248" t="s">
        <v>19</v>
      </c>
      <c r="L1236" s="253"/>
      <c r="M1236" s="254" t="s">
        <v>19</v>
      </c>
      <c r="N1236" s="255" t="s">
        <v>45</v>
      </c>
      <c r="O1236" s="87"/>
      <c r="P1236" s="214">
        <f>O1236*H1236</f>
        <v>0</v>
      </c>
      <c r="Q1236" s="214">
        <v>0</v>
      </c>
      <c r="R1236" s="214">
        <f>Q1236*H1236</f>
        <v>0</v>
      </c>
      <c r="S1236" s="214">
        <v>0</v>
      </c>
      <c r="T1236" s="215">
        <f>S1236*H1236</f>
        <v>0</v>
      </c>
      <c r="U1236" s="41"/>
      <c r="V1236" s="41"/>
      <c r="W1236" s="41"/>
      <c r="X1236" s="41"/>
      <c r="Y1236" s="41"/>
      <c r="Z1236" s="41"/>
      <c r="AA1236" s="41"/>
      <c r="AB1236" s="41"/>
      <c r="AC1236" s="41"/>
      <c r="AD1236" s="41"/>
      <c r="AE1236" s="41"/>
      <c r="AR1236" s="216" t="s">
        <v>392</v>
      </c>
      <c r="AT1236" s="216" t="s">
        <v>278</v>
      </c>
      <c r="AU1236" s="216" t="s">
        <v>84</v>
      </c>
      <c r="AY1236" s="20" t="s">
        <v>216</v>
      </c>
      <c r="BE1236" s="217">
        <f>IF(N1236="základní",J1236,0)</f>
        <v>0</v>
      </c>
      <c r="BF1236" s="217">
        <f>IF(N1236="snížená",J1236,0)</f>
        <v>0</v>
      </c>
      <c r="BG1236" s="217">
        <f>IF(N1236="zákl. přenesená",J1236,0)</f>
        <v>0</v>
      </c>
      <c r="BH1236" s="217">
        <f>IF(N1236="sníž. přenesená",J1236,0)</f>
        <v>0</v>
      </c>
      <c r="BI1236" s="217">
        <f>IF(N1236="nulová",J1236,0)</f>
        <v>0</v>
      </c>
      <c r="BJ1236" s="20" t="s">
        <v>82</v>
      </c>
      <c r="BK1236" s="217">
        <f>ROUND(I1236*H1236,2)</f>
        <v>0</v>
      </c>
      <c r="BL1236" s="20" t="s">
        <v>235</v>
      </c>
      <c r="BM1236" s="216" t="s">
        <v>1810</v>
      </c>
    </row>
    <row r="1237" s="13" customFormat="1">
      <c r="A1237" s="13"/>
      <c r="B1237" s="223"/>
      <c r="C1237" s="224"/>
      <c r="D1237" s="225" t="s">
        <v>226</v>
      </c>
      <c r="E1237" s="224"/>
      <c r="F1237" s="227" t="s">
        <v>1777</v>
      </c>
      <c r="G1237" s="224"/>
      <c r="H1237" s="228">
        <v>14.279999999999999</v>
      </c>
      <c r="I1237" s="229"/>
      <c r="J1237" s="224"/>
      <c r="K1237" s="224"/>
      <c r="L1237" s="230"/>
      <c r="M1237" s="231"/>
      <c r="N1237" s="232"/>
      <c r="O1237" s="232"/>
      <c r="P1237" s="232"/>
      <c r="Q1237" s="232"/>
      <c r="R1237" s="232"/>
      <c r="S1237" s="232"/>
      <c r="T1237" s="233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T1237" s="234" t="s">
        <v>226</v>
      </c>
      <c r="AU1237" s="234" t="s">
        <v>84</v>
      </c>
      <c r="AV1237" s="13" t="s">
        <v>84</v>
      </c>
      <c r="AW1237" s="13" t="s">
        <v>4</v>
      </c>
      <c r="AX1237" s="13" t="s">
        <v>82</v>
      </c>
      <c r="AY1237" s="234" t="s">
        <v>216</v>
      </c>
    </row>
    <row r="1238" s="2" customFormat="1" ht="16.5" customHeight="1">
      <c r="A1238" s="41"/>
      <c r="B1238" s="42"/>
      <c r="C1238" s="246" t="s">
        <v>1811</v>
      </c>
      <c r="D1238" s="246" t="s">
        <v>278</v>
      </c>
      <c r="E1238" s="247" t="s">
        <v>1812</v>
      </c>
      <c r="F1238" s="248" t="s">
        <v>1813</v>
      </c>
      <c r="G1238" s="249" t="s">
        <v>125</v>
      </c>
      <c r="H1238" s="250">
        <v>6.4260000000000002</v>
      </c>
      <c r="I1238" s="251"/>
      <c r="J1238" s="252">
        <f>ROUND(I1238*H1238,2)</f>
        <v>0</v>
      </c>
      <c r="K1238" s="248" t="s">
        <v>19</v>
      </c>
      <c r="L1238" s="253"/>
      <c r="M1238" s="254" t="s">
        <v>19</v>
      </c>
      <c r="N1238" s="255" t="s">
        <v>45</v>
      </c>
      <c r="O1238" s="87"/>
      <c r="P1238" s="214">
        <f>O1238*H1238</f>
        <v>0</v>
      </c>
      <c r="Q1238" s="214">
        <v>0</v>
      </c>
      <c r="R1238" s="214">
        <f>Q1238*H1238</f>
        <v>0</v>
      </c>
      <c r="S1238" s="214">
        <v>0</v>
      </c>
      <c r="T1238" s="215">
        <f>S1238*H1238</f>
        <v>0</v>
      </c>
      <c r="U1238" s="41"/>
      <c r="V1238" s="41"/>
      <c r="W1238" s="41"/>
      <c r="X1238" s="41"/>
      <c r="Y1238" s="41"/>
      <c r="Z1238" s="41"/>
      <c r="AA1238" s="41"/>
      <c r="AB1238" s="41"/>
      <c r="AC1238" s="41"/>
      <c r="AD1238" s="41"/>
      <c r="AE1238" s="41"/>
      <c r="AR1238" s="216" t="s">
        <v>392</v>
      </c>
      <c r="AT1238" s="216" t="s">
        <v>278</v>
      </c>
      <c r="AU1238" s="216" t="s">
        <v>84</v>
      </c>
      <c r="AY1238" s="20" t="s">
        <v>216</v>
      </c>
      <c r="BE1238" s="217">
        <f>IF(N1238="základní",J1238,0)</f>
        <v>0</v>
      </c>
      <c r="BF1238" s="217">
        <f>IF(N1238="snížená",J1238,0)</f>
        <v>0</v>
      </c>
      <c r="BG1238" s="217">
        <f>IF(N1238="zákl. přenesená",J1238,0)</f>
        <v>0</v>
      </c>
      <c r="BH1238" s="217">
        <f>IF(N1238="sníž. přenesená",J1238,0)</f>
        <v>0</v>
      </c>
      <c r="BI1238" s="217">
        <f>IF(N1238="nulová",J1238,0)</f>
        <v>0</v>
      </c>
      <c r="BJ1238" s="20" t="s">
        <v>82</v>
      </c>
      <c r="BK1238" s="217">
        <f>ROUND(I1238*H1238,2)</f>
        <v>0</v>
      </c>
      <c r="BL1238" s="20" t="s">
        <v>235</v>
      </c>
      <c r="BM1238" s="216" t="s">
        <v>1814</v>
      </c>
    </row>
    <row r="1239" s="13" customFormat="1">
      <c r="A1239" s="13"/>
      <c r="B1239" s="223"/>
      <c r="C1239" s="224"/>
      <c r="D1239" s="225" t="s">
        <v>226</v>
      </c>
      <c r="E1239" s="224"/>
      <c r="F1239" s="227" t="s">
        <v>1815</v>
      </c>
      <c r="G1239" s="224"/>
      <c r="H1239" s="228">
        <v>6.4260000000000002</v>
      </c>
      <c r="I1239" s="229"/>
      <c r="J1239" s="224"/>
      <c r="K1239" s="224"/>
      <c r="L1239" s="230"/>
      <c r="M1239" s="231"/>
      <c r="N1239" s="232"/>
      <c r="O1239" s="232"/>
      <c r="P1239" s="232"/>
      <c r="Q1239" s="232"/>
      <c r="R1239" s="232"/>
      <c r="S1239" s="232"/>
      <c r="T1239" s="233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T1239" s="234" t="s">
        <v>226</v>
      </c>
      <c r="AU1239" s="234" t="s">
        <v>84</v>
      </c>
      <c r="AV1239" s="13" t="s">
        <v>84</v>
      </c>
      <c r="AW1239" s="13" t="s">
        <v>4</v>
      </c>
      <c r="AX1239" s="13" t="s">
        <v>82</v>
      </c>
      <c r="AY1239" s="234" t="s">
        <v>216</v>
      </c>
    </row>
    <row r="1240" s="2" customFormat="1" ht="16.5" customHeight="1">
      <c r="A1240" s="41"/>
      <c r="B1240" s="42"/>
      <c r="C1240" s="246" t="s">
        <v>1816</v>
      </c>
      <c r="D1240" s="246" t="s">
        <v>278</v>
      </c>
      <c r="E1240" s="247" t="s">
        <v>1817</v>
      </c>
      <c r="F1240" s="248" t="s">
        <v>1818</v>
      </c>
      <c r="G1240" s="249" t="s">
        <v>125</v>
      </c>
      <c r="H1240" s="250">
        <v>163.19999999999999</v>
      </c>
      <c r="I1240" s="251"/>
      <c r="J1240" s="252">
        <f>ROUND(I1240*H1240,2)</f>
        <v>0</v>
      </c>
      <c r="K1240" s="248" t="s">
        <v>19</v>
      </c>
      <c r="L1240" s="253"/>
      <c r="M1240" s="254" t="s">
        <v>19</v>
      </c>
      <c r="N1240" s="255" t="s">
        <v>45</v>
      </c>
      <c r="O1240" s="87"/>
      <c r="P1240" s="214">
        <f>O1240*H1240</f>
        <v>0</v>
      </c>
      <c r="Q1240" s="214">
        <v>0</v>
      </c>
      <c r="R1240" s="214">
        <f>Q1240*H1240</f>
        <v>0</v>
      </c>
      <c r="S1240" s="214">
        <v>0</v>
      </c>
      <c r="T1240" s="215">
        <f>S1240*H1240</f>
        <v>0</v>
      </c>
      <c r="U1240" s="41"/>
      <c r="V1240" s="41"/>
      <c r="W1240" s="41"/>
      <c r="X1240" s="41"/>
      <c r="Y1240" s="41"/>
      <c r="Z1240" s="41"/>
      <c r="AA1240" s="41"/>
      <c r="AB1240" s="41"/>
      <c r="AC1240" s="41"/>
      <c r="AD1240" s="41"/>
      <c r="AE1240" s="41"/>
      <c r="AR1240" s="216" t="s">
        <v>392</v>
      </c>
      <c r="AT1240" s="216" t="s">
        <v>278</v>
      </c>
      <c r="AU1240" s="216" t="s">
        <v>84</v>
      </c>
      <c r="AY1240" s="20" t="s">
        <v>216</v>
      </c>
      <c r="BE1240" s="217">
        <f>IF(N1240="základní",J1240,0)</f>
        <v>0</v>
      </c>
      <c r="BF1240" s="217">
        <f>IF(N1240="snížená",J1240,0)</f>
        <v>0</v>
      </c>
      <c r="BG1240" s="217">
        <f>IF(N1240="zákl. přenesená",J1240,0)</f>
        <v>0</v>
      </c>
      <c r="BH1240" s="217">
        <f>IF(N1240="sníž. přenesená",J1240,0)</f>
        <v>0</v>
      </c>
      <c r="BI1240" s="217">
        <f>IF(N1240="nulová",J1240,0)</f>
        <v>0</v>
      </c>
      <c r="BJ1240" s="20" t="s">
        <v>82</v>
      </c>
      <c r="BK1240" s="217">
        <f>ROUND(I1240*H1240,2)</f>
        <v>0</v>
      </c>
      <c r="BL1240" s="20" t="s">
        <v>235</v>
      </c>
      <c r="BM1240" s="216" t="s">
        <v>1819</v>
      </c>
    </row>
    <row r="1241" s="13" customFormat="1">
      <c r="A1241" s="13"/>
      <c r="B1241" s="223"/>
      <c r="C1241" s="224"/>
      <c r="D1241" s="225" t="s">
        <v>226</v>
      </c>
      <c r="E1241" s="224"/>
      <c r="F1241" s="227" t="s">
        <v>1820</v>
      </c>
      <c r="G1241" s="224"/>
      <c r="H1241" s="228">
        <v>163.19999999999999</v>
      </c>
      <c r="I1241" s="229"/>
      <c r="J1241" s="224"/>
      <c r="K1241" s="224"/>
      <c r="L1241" s="230"/>
      <c r="M1241" s="231"/>
      <c r="N1241" s="232"/>
      <c r="O1241" s="232"/>
      <c r="P1241" s="232"/>
      <c r="Q1241" s="232"/>
      <c r="R1241" s="232"/>
      <c r="S1241" s="232"/>
      <c r="T1241" s="233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T1241" s="234" t="s">
        <v>226</v>
      </c>
      <c r="AU1241" s="234" t="s">
        <v>84</v>
      </c>
      <c r="AV1241" s="13" t="s">
        <v>84</v>
      </c>
      <c r="AW1241" s="13" t="s">
        <v>4</v>
      </c>
      <c r="AX1241" s="13" t="s">
        <v>82</v>
      </c>
      <c r="AY1241" s="234" t="s">
        <v>216</v>
      </c>
    </row>
    <row r="1242" s="2" customFormat="1" ht="16.5" customHeight="1">
      <c r="A1242" s="41"/>
      <c r="B1242" s="42"/>
      <c r="C1242" s="246" t="s">
        <v>1821</v>
      </c>
      <c r="D1242" s="246" t="s">
        <v>278</v>
      </c>
      <c r="E1242" s="247" t="s">
        <v>1822</v>
      </c>
      <c r="F1242" s="248" t="s">
        <v>1823</v>
      </c>
      <c r="G1242" s="249" t="s">
        <v>125</v>
      </c>
      <c r="H1242" s="250">
        <v>5.7119999999999997</v>
      </c>
      <c r="I1242" s="251"/>
      <c r="J1242" s="252">
        <f>ROUND(I1242*H1242,2)</f>
        <v>0</v>
      </c>
      <c r="K1242" s="248" t="s">
        <v>19</v>
      </c>
      <c r="L1242" s="253"/>
      <c r="M1242" s="254" t="s">
        <v>19</v>
      </c>
      <c r="N1242" s="255" t="s">
        <v>45</v>
      </c>
      <c r="O1242" s="87"/>
      <c r="P1242" s="214">
        <f>O1242*H1242</f>
        <v>0</v>
      </c>
      <c r="Q1242" s="214">
        <v>0</v>
      </c>
      <c r="R1242" s="214">
        <f>Q1242*H1242</f>
        <v>0</v>
      </c>
      <c r="S1242" s="214">
        <v>0</v>
      </c>
      <c r="T1242" s="215">
        <f>S1242*H1242</f>
        <v>0</v>
      </c>
      <c r="U1242" s="41"/>
      <c r="V1242" s="41"/>
      <c r="W1242" s="41"/>
      <c r="X1242" s="41"/>
      <c r="Y1242" s="41"/>
      <c r="Z1242" s="41"/>
      <c r="AA1242" s="41"/>
      <c r="AB1242" s="41"/>
      <c r="AC1242" s="41"/>
      <c r="AD1242" s="41"/>
      <c r="AE1242" s="41"/>
      <c r="AR1242" s="216" t="s">
        <v>392</v>
      </c>
      <c r="AT1242" s="216" t="s">
        <v>278</v>
      </c>
      <c r="AU1242" s="216" t="s">
        <v>84</v>
      </c>
      <c r="AY1242" s="20" t="s">
        <v>216</v>
      </c>
      <c r="BE1242" s="217">
        <f>IF(N1242="základní",J1242,0)</f>
        <v>0</v>
      </c>
      <c r="BF1242" s="217">
        <f>IF(N1242="snížená",J1242,0)</f>
        <v>0</v>
      </c>
      <c r="BG1242" s="217">
        <f>IF(N1242="zákl. přenesená",J1242,0)</f>
        <v>0</v>
      </c>
      <c r="BH1242" s="217">
        <f>IF(N1242="sníž. přenesená",J1242,0)</f>
        <v>0</v>
      </c>
      <c r="BI1242" s="217">
        <f>IF(N1242="nulová",J1242,0)</f>
        <v>0</v>
      </c>
      <c r="BJ1242" s="20" t="s">
        <v>82</v>
      </c>
      <c r="BK1242" s="217">
        <f>ROUND(I1242*H1242,2)</f>
        <v>0</v>
      </c>
      <c r="BL1242" s="20" t="s">
        <v>235</v>
      </c>
      <c r="BM1242" s="216" t="s">
        <v>1824</v>
      </c>
    </row>
    <row r="1243" s="13" customFormat="1">
      <c r="A1243" s="13"/>
      <c r="B1243" s="223"/>
      <c r="C1243" s="224"/>
      <c r="D1243" s="225" t="s">
        <v>226</v>
      </c>
      <c r="E1243" s="224"/>
      <c r="F1243" s="227" t="s">
        <v>1825</v>
      </c>
      <c r="G1243" s="224"/>
      <c r="H1243" s="228">
        <v>5.7119999999999997</v>
      </c>
      <c r="I1243" s="229"/>
      <c r="J1243" s="224"/>
      <c r="K1243" s="224"/>
      <c r="L1243" s="230"/>
      <c r="M1243" s="231"/>
      <c r="N1243" s="232"/>
      <c r="O1243" s="232"/>
      <c r="P1243" s="232"/>
      <c r="Q1243" s="232"/>
      <c r="R1243" s="232"/>
      <c r="S1243" s="232"/>
      <c r="T1243" s="23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T1243" s="234" t="s">
        <v>226</v>
      </c>
      <c r="AU1243" s="234" t="s">
        <v>84</v>
      </c>
      <c r="AV1243" s="13" t="s">
        <v>84</v>
      </c>
      <c r="AW1243" s="13" t="s">
        <v>4</v>
      </c>
      <c r="AX1243" s="13" t="s">
        <v>82</v>
      </c>
      <c r="AY1243" s="234" t="s">
        <v>216</v>
      </c>
    </row>
    <row r="1244" s="2" customFormat="1" ht="16.5" customHeight="1">
      <c r="A1244" s="41"/>
      <c r="B1244" s="42"/>
      <c r="C1244" s="246" t="s">
        <v>1826</v>
      </c>
      <c r="D1244" s="246" t="s">
        <v>278</v>
      </c>
      <c r="E1244" s="247" t="s">
        <v>1827</v>
      </c>
      <c r="F1244" s="248" t="s">
        <v>1828</v>
      </c>
      <c r="G1244" s="249" t="s">
        <v>125</v>
      </c>
      <c r="H1244" s="250">
        <v>84.659999999999997</v>
      </c>
      <c r="I1244" s="251"/>
      <c r="J1244" s="252">
        <f>ROUND(I1244*H1244,2)</f>
        <v>0</v>
      </c>
      <c r="K1244" s="248" t="s">
        <v>19</v>
      </c>
      <c r="L1244" s="253"/>
      <c r="M1244" s="254" t="s">
        <v>19</v>
      </c>
      <c r="N1244" s="255" t="s">
        <v>45</v>
      </c>
      <c r="O1244" s="87"/>
      <c r="P1244" s="214">
        <f>O1244*H1244</f>
        <v>0</v>
      </c>
      <c r="Q1244" s="214">
        <v>0</v>
      </c>
      <c r="R1244" s="214">
        <f>Q1244*H1244</f>
        <v>0</v>
      </c>
      <c r="S1244" s="214">
        <v>0</v>
      </c>
      <c r="T1244" s="215">
        <f>S1244*H1244</f>
        <v>0</v>
      </c>
      <c r="U1244" s="41"/>
      <c r="V1244" s="41"/>
      <c r="W1244" s="41"/>
      <c r="X1244" s="41"/>
      <c r="Y1244" s="41"/>
      <c r="Z1244" s="41"/>
      <c r="AA1244" s="41"/>
      <c r="AB1244" s="41"/>
      <c r="AC1244" s="41"/>
      <c r="AD1244" s="41"/>
      <c r="AE1244" s="41"/>
      <c r="AR1244" s="216" t="s">
        <v>392</v>
      </c>
      <c r="AT1244" s="216" t="s">
        <v>278</v>
      </c>
      <c r="AU1244" s="216" t="s">
        <v>84</v>
      </c>
      <c r="AY1244" s="20" t="s">
        <v>216</v>
      </c>
      <c r="BE1244" s="217">
        <f>IF(N1244="základní",J1244,0)</f>
        <v>0</v>
      </c>
      <c r="BF1244" s="217">
        <f>IF(N1244="snížená",J1244,0)</f>
        <v>0</v>
      </c>
      <c r="BG1244" s="217">
        <f>IF(N1244="zákl. přenesená",J1244,0)</f>
        <v>0</v>
      </c>
      <c r="BH1244" s="217">
        <f>IF(N1244="sníž. přenesená",J1244,0)</f>
        <v>0</v>
      </c>
      <c r="BI1244" s="217">
        <f>IF(N1244="nulová",J1244,0)</f>
        <v>0</v>
      </c>
      <c r="BJ1244" s="20" t="s">
        <v>82</v>
      </c>
      <c r="BK1244" s="217">
        <f>ROUND(I1244*H1244,2)</f>
        <v>0</v>
      </c>
      <c r="BL1244" s="20" t="s">
        <v>235</v>
      </c>
      <c r="BM1244" s="216" t="s">
        <v>1829</v>
      </c>
    </row>
    <row r="1245" s="13" customFormat="1">
      <c r="A1245" s="13"/>
      <c r="B1245" s="223"/>
      <c r="C1245" s="224"/>
      <c r="D1245" s="225" t="s">
        <v>226</v>
      </c>
      <c r="E1245" s="224"/>
      <c r="F1245" s="227" t="s">
        <v>1830</v>
      </c>
      <c r="G1245" s="224"/>
      <c r="H1245" s="228">
        <v>84.659999999999997</v>
      </c>
      <c r="I1245" s="229"/>
      <c r="J1245" s="224"/>
      <c r="K1245" s="224"/>
      <c r="L1245" s="230"/>
      <c r="M1245" s="231"/>
      <c r="N1245" s="232"/>
      <c r="O1245" s="232"/>
      <c r="P1245" s="232"/>
      <c r="Q1245" s="232"/>
      <c r="R1245" s="232"/>
      <c r="S1245" s="232"/>
      <c r="T1245" s="233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T1245" s="234" t="s">
        <v>226</v>
      </c>
      <c r="AU1245" s="234" t="s">
        <v>84</v>
      </c>
      <c r="AV1245" s="13" t="s">
        <v>84</v>
      </c>
      <c r="AW1245" s="13" t="s">
        <v>4</v>
      </c>
      <c r="AX1245" s="13" t="s">
        <v>82</v>
      </c>
      <c r="AY1245" s="234" t="s">
        <v>216</v>
      </c>
    </row>
    <row r="1246" s="2" customFormat="1" ht="16.5" customHeight="1">
      <c r="A1246" s="41"/>
      <c r="B1246" s="42"/>
      <c r="C1246" s="246" t="s">
        <v>1831</v>
      </c>
      <c r="D1246" s="246" t="s">
        <v>278</v>
      </c>
      <c r="E1246" s="247" t="s">
        <v>1832</v>
      </c>
      <c r="F1246" s="248" t="s">
        <v>1833</v>
      </c>
      <c r="G1246" s="249" t="s">
        <v>125</v>
      </c>
      <c r="H1246" s="250">
        <v>8.1600000000000001</v>
      </c>
      <c r="I1246" s="251"/>
      <c r="J1246" s="252">
        <f>ROUND(I1246*H1246,2)</f>
        <v>0</v>
      </c>
      <c r="K1246" s="248" t="s">
        <v>19</v>
      </c>
      <c r="L1246" s="253"/>
      <c r="M1246" s="254" t="s">
        <v>19</v>
      </c>
      <c r="N1246" s="255" t="s">
        <v>45</v>
      </c>
      <c r="O1246" s="87"/>
      <c r="P1246" s="214">
        <f>O1246*H1246</f>
        <v>0</v>
      </c>
      <c r="Q1246" s="214">
        <v>0</v>
      </c>
      <c r="R1246" s="214">
        <f>Q1246*H1246</f>
        <v>0</v>
      </c>
      <c r="S1246" s="214">
        <v>0</v>
      </c>
      <c r="T1246" s="215">
        <f>S1246*H1246</f>
        <v>0</v>
      </c>
      <c r="U1246" s="41"/>
      <c r="V1246" s="41"/>
      <c r="W1246" s="41"/>
      <c r="X1246" s="41"/>
      <c r="Y1246" s="41"/>
      <c r="Z1246" s="41"/>
      <c r="AA1246" s="41"/>
      <c r="AB1246" s="41"/>
      <c r="AC1246" s="41"/>
      <c r="AD1246" s="41"/>
      <c r="AE1246" s="41"/>
      <c r="AR1246" s="216" t="s">
        <v>392</v>
      </c>
      <c r="AT1246" s="216" t="s">
        <v>278</v>
      </c>
      <c r="AU1246" s="216" t="s">
        <v>84</v>
      </c>
      <c r="AY1246" s="20" t="s">
        <v>216</v>
      </c>
      <c r="BE1246" s="217">
        <f>IF(N1246="základní",J1246,0)</f>
        <v>0</v>
      </c>
      <c r="BF1246" s="217">
        <f>IF(N1246="snížená",J1246,0)</f>
        <v>0</v>
      </c>
      <c r="BG1246" s="217">
        <f>IF(N1246="zákl. přenesená",J1246,0)</f>
        <v>0</v>
      </c>
      <c r="BH1246" s="217">
        <f>IF(N1246="sníž. přenesená",J1246,0)</f>
        <v>0</v>
      </c>
      <c r="BI1246" s="217">
        <f>IF(N1246="nulová",J1246,0)</f>
        <v>0</v>
      </c>
      <c r="BJ1246" s="20" t="s">
        <v>82</v>
      </c>
      <c r="BK1246" s="217">
        <f>ROUND(I1246*H1246,2)</f>
        <v>0</v>
      </c>
      <c r="BL1246" s="20" t="s">
        <v>235</v>
      </c>
      <c r="BM1246" s="216" t="s">
        <v>1834</v>
      </c>
    </row>
    <row r="1247" s="13" customFormat="1">
      <c r="A1247" s="13"/>
      <c r="B1247" s="223"/>
      <c r="C1247" s="224"/>
      <c r="D1247" s="225" t="s">
        <v>226</v>
      </c>
      <c r="E1247" s="224"/>
      <c r="F1247" s="227" t="s">
        <v>1835</v>
      </c>
      <c r="G1247" s="224"/>
      <c r="H1247" s="228">
        <v>8.1600000000000001</v>
      </c>
      <c r="I1247" s="229"/>
      <c r="J1247" s="224"/>
      <c r="K1247" s="224"/>
      <c r="L1247" s="230"/>
      <c r="M1247" s="231"/>
      <c r="N1247" s="232"/>
      <c r="O1247" s="232"/>
      <c r="P1247" s="232"/>
      <c r="Q1247" s="232"/>
      <c r="R1247" s="232"/>
      <c r="S1247" s="232"/>
      <c r="T1247" s="23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T1247" s="234" t="s">
        <v>226</v>
      </c>
      <c r="AU1247" s="234" t="s">
        <v>84</v>
      </c>
      <c r="AV1247" s="13" t="s">
        <v>84</v>
      </c>
      <c r="AW1247" s="13" t="s">
        <v>4</v>
      </c>
      <c r="AX1247" s="13" t="s">
        <v>82</v>
      </c>
      <c r="AY1247" s="234" t="s">
        <v>216</v>
      </c>
    </row>
    <row r="1248" s="2" customFormat="1" ht="24.15" customHeight="1">
      <c r="A1248" s="41"/>
      <c r="B1248" s="42"/>
      <c r="C1248" s="246" t="s">
        <v>1836</v>
      </c>
      <c r="D1248" s="246" t="s">
        <v>278</v>
      </c>
      <c r="E1248" s="247" t="s">
        <v>1837</v>
      </c>
      <c r="F1248" s="248" t="s">
        <v>1838</v>
      </c>
      <c r="G1248" s="249" t="s">
        <v>125</v>
      </c>
      <c r="H1248" s="250">
        <v>54.060000000000002</v>
      </c>
      <c r="I1248" s="251"/>
      <c r="J1248" s="252">
        <f>ROUND(I1248*H1248,2)</f>
        <v>0</v>
      </c>
      <c r="K1248" s="248" t="s">
        <v>19</v>
      </c>
      <c r="L1248" s="253"/>
      <c r="M1248" s="254" t="s">
        <v>19</v>
      </c>
      <c r="N1248" s="255" t="s">
        <v>45</v>
      </c>
      <c r="O1248" s="87"/>
      <c r="P1248" s="214">
        <f>O1248*H1248</f>
        <v>0</v>
      </c>
      <c r="Q1248" s="214">
        <v>0</v>
      </c>
      <c r="R1248" s="214">
        <f>Q1248*H1248</f>
        <v>0</v>
      </c>
      <c r="S1248" s="214">
        <v>0</v>
      </c>
      <c r="T1248" s="215">
        <f>S1248*H1248</f>
        <v>0</v>
      </c>
      <c r="U1248" s="41"/>
      <c r="V1248" s="41"/>
      <c r="W1248" s="41"/>
      <c r="X1248" s="41"/>
      <c r="Y1248" s="41"/>
      <c r="Z1248" s="41"/>
      <c r="AA1248" s="41"/>
      <c r="AB1248" s="41"/>
      <c r="AC1248" s="41"/>
      <c r="AD1248" s="41"/>
      <c r="AE1248" s="41"/>
      <c r="AR1248" s="216" t="s">
        <v>392</v>
      </c>
      <c r="AT1248" s="216" t="s">
        <v>278</v>
      </c>
      <c r="AU1248" s="216" t="s">
        <v>84</v>
      </c>
      <c r="AY1248" s="20" t="s">
        <v>216</v>
      </c>
      <c r="BE1248" s="217">
        <f>IF(N1248="základní",J1248,0)</f>
        <v>0</v>
      </c>
      <c r="BF1248" s="217">
        <f>IF(N1248="snížená",J1248,0)</f>
        <v>0</v>
      </c>
      <c r="BG1248" s="217">
        <f>IF(N1248="zákl. přenesená",J1248,0)</f>
        <v>0</v>
      </c>
      <c r="BH1248" s="217">
        <f>IF(N1248="sníž. přenesená",J1248,0)</f>
        <v>0</v>
      </c>
      <c r="BI1248" s="217">
        <f>IF(N1248="nulová",J1248,0)</f>
        <v>0</v>
      </c>
      <c r="BJ1248" s="20" t="s">
        <v>82</v>
      </c>
      <c r="BK1248" s="217">
        <f>ROUND(I1248*H1248,2)</f>
        <v>0</v>
      </c>
      <c r="BL1248" s="20" t="s">
        <v>235</v>
      </c>
      <c r="BM1248" s="216" t="s">
        <v>1839</v>
      </c>
    </row>
    <row r="1249" s="13" customFormat="1">
      <c r="A1249" s="13"/>
      <c r="B1249" s="223"/>
      <c r="C1249" s="224"/>
      <c r="D1249" s="225" t="s">
        <v>226</v>
      </c>
      <c r="E1249" s="224"/>
      <c r="F1249" s="227" t="s">
        <v>1840</v>
      </c>
      <c r="G1249" s="224"/>
      <c r="H1249" s="228">
        <v>54.060000000000002</v>
      </c>
      <c r="I1249" s="229"/>
      <c r="J1249" s="224"/>
      <c r="K1249" s="224"/>
      <c r="L1249" s="230"/>
      <c r="M1249" s="231"/>
      <c r="N1249" s="232"/>
      <c r="O1249" s="232"/>
      <c r="P1249" s="232"/>
      <c r="Q1249" s="232"/>
      <c r="R1249" s="232"/>
      <c r="S1249" s="232"/>
      <c r="T1249" s="23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34" t="s">
        <v>226</v>
      </c>
      <c r="AU1249" s="234" t="s">
        <v>84</v>
      </c>
      <c r="AV1249" s="13" t="s">
        <v>84</v>
      </c>
      <c r="AW1249" s="13" t="s">
        <v>4</v>
      </c>
      <c r="AX1249" s="13" t="s">
        <v>82</v>
      </c>
      <c r="AY1249" s="234" t="s">
        <v>216</v>
      </c>
    </row>
    <row r="1250" s="2" customFormat="1" ht="16.5" customHeight="1">
      <c r="A1250" s="41"/>
      <c r="B1250" s="42"/>
      <c r="C1250" s="246" t="s">
        <v>1841</v>
      </c>
      <c r="D1250" s="246" t="s">
        <v>278</v>
      </c>
      <c r="E1250" s="247" t="s">
        <v>1842</v>
      </c>
      <c r="F1250" s="248" t="s">
        <v>1843</v>
      </c>
      <c r="G1250" s="249" t="s">
        <v>125</v>
      </c>
      <c r="H1250" s="250">
        <v>54.060000000000002</v>
      </c>
      <c r="I1250" s="251"/>
      <c r="J1250" s="252">
        <f>ROUND(I1250*H1250,2)</f>
        <v>0</v>
      </c>
      <c r="K1250" s="248" t="s">
        <v>19</v>
      </c>
      <c r="L1250" s="253"/>
      <c r="M1250" s="254" t="s">
        <v>19</v>
      </c>
      <c r="N1250" s="255" t="s">
        <v>45</v>
      </c>
      <c r="O1250" s="87"/>
      <c r="P1250" s="214">
        <f>O1250*H1250</f>
        <v>0</v>
      </c>
      <c r="Q1250" s="214">
        <v>0</v>
      </c>
      <c r="R1250" s="214">
        <f>Q1250*H1250</f>
        <v>0</v>
      </c>
      <c r="S1250" s="214">
        <v>0</v>
      </c>
      <c r="T1250" s="215">
        <f>S1250*H1250</f>
        <v>0</v>
      </c>
      <c r="U1250" s="41"/>
      <c r="V1250" s="41"/>
      <c r="W1250" s="41"/>
      <c r="X1250" s="41"/>
      <c r="Y1250" s="41"/>
      <c r="Z1250" s="41"/>
      <c r="AA1250" s="41"/>
      <c r="AB1250" s="41"/>
      <c r="AC1250" s="41"/>
      <c r="AD1250" s="41"/>
      <c r="AE1250" s="41"/>
      <c r="AR1250" s="216" t="s">
        <v>392</v>
      </c>
      <c r="AT1250" s="216" t="s">
        <v>278</v>
      </c>
      <c r="AU1250" s="216" t="s">
        <v>84</v>
      </c>
      <c r="AY1250" s="20" t="s">
        <v>216</v>
      </c>
      <c r="BE1250" s="217">
        <f>IF(N1250="základní",J1250,0)</f>
        <v>0</v>
      </c>
      <c r="BF1250" s="217">
        <f>IF(N1250="snížená",J1250,0)</f>
        <v>0</v>
      </c>
      <c r="BG1250" s="217">
        <f>IF(N1250="zákl. přenesená",J1250,0)</f>
        <v>0</v>
      </c>
      <c r="BH1250" s="217">
        <f>IF(N1250="sníž. přenesená",J1250,0)</f>
        <v>0</v>
      </c>
      <c r="BI1250" s="217">
        <f>IF(N1250="nulová",J1250,0)</f>
        <v>0</v>
      </c>
      <c r="BJ1250" s="20" t="s">
        <v>82</v>
      </c>
      <c r="BK1250" s="217">
        <f>ROUND(I1250*H1250,2)</f>
        <v>0</v>
      </c>
      <c r="BL1250" s="20" t="s">
        <v>235</v>
      </c>
      <c r="BM1250" s="216" t="s">
        <v>1844</v>
      </c>
    </row>
    <row r="1251" s="13" customFormat="1">
      <c r="A1251" s="13"/>
      <c r="B1251" s="223"/>
      <c r="C1251" s="224"/>
      <c r="D1251" s="225" t="s">
        <v>226</v>
      </c>
      <c r="E1251" s="224"/>
      <c r="F1251" s="227" t="s">
        <v>1840</v>
      </c>
      <c r="G1251" s="224"/>
      <c r="H1251" s="228">
        <v>54.060000000000002</v>
      </c>
      <c r="I1251" s="229"/>
      <c r="J1251" s="224"/>
      <c r="K1251" s="224"/>
      <c r="L1251" s="230"/>
      <c r="M1251" s="231"/>
      <c r="N1251" s="232"/>
      <c r="O1251" s="232"/>
      <c r="P1251" s="232"/>
      <c r="Q1251" s="232"/>
      <c r="R1251" s="232"/>
      <c r="S1251" s="232"/>
      <c r="T1251" s="233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T1251" s="234" t="s">
        <v>226</v>
      </c>
      <c r="AU1251" s="234" t="s">
        <v>84</v>
      </c>
      <c r="AV1251" s="13" t="s">
        <v>84</v>
      </c>
      <c r="AW1251" s="13" t="s">
        <v>4</v>
      </c>
      <c r="AX1251" s="13" t="s">
        <v>82</v>
      </c>
      <c r="AY1251" s="234" t="s">
        <v>216</v>
      </c>
    </row>
    <row r="1252" s="2" customFormat="1" ht="24.15" customHeight="1">
      <c r="A1252" s="41"/>
      <c r="B1252" s="42"/>
      <c r="C1252" s="246" t="s">
        <v>1845</v>
      </c>
      <c r="D1252" s="246" t="s">
        <v>278</v>
      </c>
      <c r="E1252" s="247" t="s">
        <v>1846</v>
      </c>
      <c r="F1252" s="248" t="s">
        <v>1847</v>
      </c>
      <c r="G1252" s="249" t="s">
        <v>125</v>
      </c>
      <c r="H1252" s="250">
        <v>14.279999999999999</v>
      </c>
      <c r="I1252" s="251"/>
      <c r="J1252" s="252">
        <f>ROUND(I1252*H1252,2)</f>
        <v>0</v>
      </c>
      <c r="K1252" s="248" t="s">
        <v>19</v>
      </c>
      <c r="L1252" s="253"/>
      <c r="M1252" s="254" t="s">
        <v>19</v>
      </c>
      <c r="N1252" s="255" t="s">
        <v>45</v>
      </c>
      <c r="O1252" s="87"/>
      <c r="P1252" s="214">
        <f>O1252*H1252</f>
        <v>0</v>
      </c>
      <c r="Q1252" s="214">
        <v>0</v>
      </c>
      <c r="R1252" s="214">
        <f>Q1252*H1252</f>
        <v>0</v>
      </c>
      <c r="S1252" s="214">
        <v>0</v>
      </c>
      <c r="T1252" s="215">
        <f>S1252*H1252</f>
        <v>0</v>
      </c>
      <c r="U1252" s="41"/>
      <c r="V1252" s="41"/>
      <c r="W1252" s="41"/>
      <c r="X1252" s="41"/>
      <c r="Y1252" s="41"/>
      <c r="Z1252" s="41"/>
      <c r="AA1252" s="41"/>
      <c r="AB1252" s="41"/>
      <c r="AC1252" s="41"/>
      <c r="AD1252" s="41"/>
      <c r="AE1252" s="41"/>
      <c r="AR1252" s="216" t="s">
        <v>392</v>
      </c>
      <c r="AT1252" s="216" t="s">
        <v>278</v>
      </c>
      <c r="AU1252" s="216" t="s">
        <v>84</v>
      </c>
      <c r="AY1252" s="20" t="s">
        <v>216</v>
      </c>
      <c r="BE1252" s="217">
        <f>IF(N1252="základní",J1252,0)</f>
        <v>0</v>
      </c>
      <c r="BF1252" s="217">
        <f>IF(N1252="snížená",J1252,0)</f>
        <v>0</v>
      </c>
      <c r="BG1252" s="217">
        <f>IF(N1252="zákl. přenesená",J1252,0)</f>
        <v>0</v>
      </c>
      <c r="BH1252" s="217">
        <f>IF(N1252="sníž. přenesená",J1252,0)</f>
        <v>0</v>
      </c>
      <c r="BI1252" s="217">
        <f>IF(N1252="nulová",J1252,0)</f>
        <v>0</v>
      </c>
      <c r="BJ1252" s="20" t="s">
        <v>82</v>
      </c>
      <c r="BK1252" s="217">
        <f>ROUND(I1252*H1252,2)</f>
        <v>0</v>
      </c>
      <c r="BL1252" s="20" t="s">
        <v>235</v>
      </c>
      <c r="BM1252" s="216" t="s">
        <v>1848</v>
      </c>
    </row>
    <row r="1253" s="13" customFormat="1">
      <c r="A1253" s="13"/>
      <c r="B1253" s="223"/>
      <c r="C1253" s="224"/>
      <c r="D1253" s="225" t="s">
        <v>226</v>
      </c>
      <c r="E1253" s="224"/>
      <c r="F1253" s="227" t="s">
        <v>1777</v>
      </c>
      <c r="G1253" s="224"/>
      <c r="H1253" s="228">
        <v>14.279999999999999</v>
      </c>
      <c r="I1253" s="229"/>
      <c r="J1253" s="224"/>
      <c r="K1253" s="224"/>
      <c r="L1253" s="230"/>
      <c r="M1253" s="231"/>
      <c r="N1253" s="232"/>
      <c r="O1253" s="232"/>
      <c r="P1253" s="232"/>
      <c r="Q1253" s="232"/>
      <c r="R1253" s="232"/>
      <c r="S1253" s="232"/>
      <c r="T1253" s="233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T1253" s="234" t="s">
        <v>226</v>
      </c>
      <c r="AU1253" s="234" t="s">
        <v>84</v>
      </c>
      <c r="AV1253" s="13" t="s">
        <v>84</v>
      </c>
      <c r="AW1253" s="13" t="s">
        <v>4</v>
      </c>
      <c r="AX1253" s="13" t="s">
        <v>82</v>
      </c>
      <c r="AY1253" s="234" t="s">
        <v>216</v>
      </c>
    </row>
    <row r="1254" s="2" customFormat="1" ht="16.5" customHeight="1">
      <c r="A1254" s="41"/>
      <c r="B1254" s="42"/>
      <c r="C1254" s="246" t="s">
        <v>1849</v>
      </c>
      <c r="D1254" s="246" t="s">
        <v>278</v>
      </c>
      <c r="E1254" s="247" t="s">
        <v>1850</v>
      </c>
      <c r="F1254" s="248" t="s">
        <v>1851</v>
      </c>
      <c r="G1254" s="249" t="s">
        <v>125</v>
      </c>
      <c r="H1254" s="250">
        <v>17.34</v>
      </c>
      <c r="I1254" s="251"/>
      <c r="J1254" s="252">
        <f>ROUND(I1254*H1254,2)</f>
        <v>0</v>
      </c>
      <c r="K1254" s="248" t="s">
        <v>19</v>
      </c>
      <c r="L1254" s="253"/>
      <c r="M1254" s="254" t="s">
        <v>19</v>
      </c>
      <c r="N1254" s="255" t="s">
        <v>45</v>
      </c>
      <c r="O1254" s="87"/>
      <c r="P1254" s="214">
        <f>O1254*H1254</f>
        <v>0</v>
      </c>
      <c r="Q1254" s="214">
        <v>0</v>
      </c>
      <c r="R1254" s="214">
        <f>Q1254*H1254</f>
        <v>0</v>
      </c>
      <c r="S1254" s="214">
        <v>0</v>
      </c>
      <c r="T1254" s="215">
        <f>S1254*H1254</f>
        <v>0</v>
      </c>
      <c r="U1254" s="41"/>
      <c r="V1254" s="41"/>
      <c r="W1254" s="41"/>
      <c r="X1254" s="41"/>
      <c r="Y1254" s="41"/>
      <c r="Z1254" s="41"/>
      <c r="AA1254" s="41"/>
      <c r="AB1254" s="41"/>
      <c r="AC1254" s="41"/>
      <c r="AD1254" s="41"/>
      <c r="AE1254" s="41"/>
      <c r="AR1254" s="216" t="s">
        <v>392</v>
      </c>
      <c r="AT1254" s="216" t="s">
        <v>278</v>
      </c>
      <c r="AU1254" s="216" t="s">
        <v>84</v>
      </c>
      <c r="AY1254" s="20" t="s">
        <v>216</v>
      </c>
      <c r="BE1254" s="217">
        <f>IF(N1254="základní",J1254,0)</f>
        <v>0</v>
      </c>
      <c r="BF1254" s="217">
        <f>IF(N1254="snížená",J1254,0)</f>
        <v>0</v>
      </c>
      <c r="BG1254" s="217">
        <f>IF(N1254="zákl. přenesená",J1254,0)</f>
        <v>0</v>
      </c>
      <c r="BH1254" s="217">
        <f>IF(N1254="sníž. přenesená",J1254,0)</f>
        <v>0</v>
      </c>
      <c r="BI1254" s="217">
        <f>IF(N1254="nulová",J1254,0)</f>
        <v>0</v>
      </c>
      <c r="BJ1254" s="20" t="s">
        <v>82</v>
      </c>
      <c r="BK1254" s="217">
        <f>ROUND(I1254*H1254,2)</f>
        <v>0</v>
      </c>
      <c r="BL1254" s="20" t="s">
        <v>235</v>
      </c>
      <c r="BM1254" s="216" t="s">
        <v>1852</v>
      </c>
    </row>
    <row r="1255" s="13" customFormat="1">
      <c r="A1255" s="13"/>
      <c r="B1255" s="223"/>
      <c r="C1255" s="224"/>
      <c r="D1255" s="225" t="s">
        <v>226</v>
      </c>
      <c r="E1255" s="224"/>
      <c r="F1255" s="227" t="s">
        <v>1853</v>
      </c>
      <c r="G1255" s="224"/>
      <c r="H1255" s="228">
        <v>17.34</v>
      </c>
      <c r="I1255" s="229"/>
      <c r="J1255" s="224"/>
      <c r="K1255" s="224"/>
      <c r="L1255" s="230"/>
      <c r="M1255" s="231"/>
      <c r="N1255" s="232"/>
      <c r="O1255" s="232"/>
      <c r="P1255" s="232"/>
      <c r="Q1255" s="232"/>
      <c r="R1255" s="232"/>
      <c r="S1255" s="232"/>
      <c r="T1255" s="233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T1255" s="234" t="s">
        <v>226</v>
      </c>
      <c r="AU1255" s="234" t="s">
        <v>84</v>
      </c>
      <c r="AV1255" s="13" t="s">
        <v>84</v>
      </c>
      <c r="AW1255" s="13" t="s">
        <v>4</v>
      </c>
      <c r="AX1255" s="13" t="s">
        <v>82</v>
      </c>
      <c r="AY1255" s="234" t="s">
        <v>216</v>
      </c>
    </row>
    <row r="1256" s="2" customFormat="1" ht="24.15" customHeight="1">
      <c r="A1256" s="41"/>
      <c r="B1256" s="42"/>
      <c r="C1256" s="246" t="s">
        <v>1854</v>
      </c>
      <c r="D1256" s="246" t="s">
        <v>278</v>
      </c>
      <c r="E1256" s="247" t="s">
        <v>1855</v>
      </c>
      <c r="F1256" s="248" t="s">
        <v>1856</v>
      </c>
      <c r="G1256" s="249" t="s">
        <v>125</v>
      </c>
      <c r="H1256" s="250">
        <v>2.754</v>
      </c>
      <c r="I1256" s="251"/>
      <c r="J1256" s="252">
        <f>ROUND(I1256*H1256,2)</f>
        <v>0</v>
      </c>
      <c r="K1256" s="248" t="s">
        <v>19</v>
      </c>
      <c r="L1256" s="253"/>
      <c r="M1256" s="254" t="s">
        <v>19</v>
      </c>
      <c r="N1256" s="255" t="s">
        <v>45</v>
      </c>
      <c r="O1256" s="87"/>
      <c r="P1256" s="214">
        <f>O1256*H1256</f>
        <v>0</v>
      </c>
      <c r="Q1256" s="214">
        <v>0</v>
      </c>
      <c r="R1256" s="214">
        <f>Q1256*H1256</f>
        <v>0</v>
      </c>
      <c r="S1256" s="214">
        <v>0</v>
      </c>
      <c r="T1256" s="215">
        <f>S1256*H1256</f>
        <v>0</v>
      </c>
      <c r="U1256" s="41"/>
      <c r="V1256" s="41"/>
      <c r="W1256" s="41"/>
      <c r="X1256" s="41"/>
      <c r="Y1256" s="41"/>
      <c r="Z1256" s="41"/>
      <c r="AA1256" s="41"/>
      <c r="AB1256" s="41"/>
      <c r="AC1256" s="41"/>
      <c r="AD1256" s="41"/>
      <c r="AE1256" s="41"/>
      <c r="AR1256" s="216" t="s">
        <v>392</v>
      </c>
      <c r="AT1256" s="216" t="s">
        <v>278</v>
      </c>
      <c r="AU1256" s="216" t="s">
        <v>84</v>
      </c>
      <c r="AY1256" s="20" t="s">
        <v>216</v>
      </c>
      <c r="BE1256" s="217">
        <f>IF(N1256="základní",J1256,0)</f>
        <v>0</v>
      </c>
      <c r="BF1256" s="217">
        <f>IF(N1256="snížená",J1256,0)</f>
        <v>0</v>
      </c>
      <c r="BG1256" s="217">
        <f>IF(N1256="zákl. přenesená",J1256,0)</f>
        <v>0</v>
      </c>
      <c r="BH1256" s="217">
        <f>IF(N1256="sníž. přenesená",J1256,0)</f>
        <v>0</v>
      </c>
      <c r="BI1256" s="217">
        <f>IF(N1256="nulová",J1256,0)</f>
        <v>0</v>
      </c>
      <c r="BJ1256" s="20" t="s">
        <v>82</v>
      </c>
      <c r="BK1256" s="217">
        <f>ROUND(I1256*H1256,2)</f>
        <v>0</v>
      </c>
      <c r="BL1256" s="20" t="s">
        <v>235</v>
      </c>
      <c r="BM1256" s="216" t="s">
        <v>1857</v>
      </c>
    </row>
    <row r="1257" s="13" customFormat="1">
      <c r="A1257" s="13"/>
      <c r="B1257" s="223"/>
      <c r="C1257" s="224"/>
      <c r="D1257" s="225" t="s">
        <v>226</v>
      </c>
      <c r="E1257" s="224"/>
      <c r="F1257" s="227" t="s">
        <v>1858</v>
      </c>
      <c r="G1257" s="224"/>
      <c r="H1257" s="228">
        <v>2.754</v>
      </c>
      <c r="I1257" s="229"/>
      <c r="J1257" s="224"/>
      <c r="K1257" s="224"/>
      <c r="L1257" s="230"/>
      <c r="M1257" s="231"/>
      <c r="N1257" s="232"/>
      <c r="O1257" s="232"/>
      <c r="P1257" s="232"/>
      <c r="Q1257" s="232"/>
      <c r="R1257" s="232"/>
      <c r="S1257" s="232"/>
      <c r="T1257" s="233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T1257" s="234" t="s">
        <v>226</v>
      </c>
      <c r="AU1257" s="234" t="s">
        <v>84</v>
      </c>
      <c r="AV1257" s="13" t="s">
        <v>84</v>
      </c>
      <c r="AW1257" s="13" t="s">
        <v>4</v>
      </c>
      <c r="AX1257" s="13" t="s">
        <v>82</v>
      </c>
      <c r="AY1257" s="234" t="s">
        <v>216</v>
      </c>
    </row>
    <row r="1258" s="2" customFormat="1" ht="24.15" customHeight="1">
      <c r="A1258" s="41"/>
      <c r="B1258" s="42"/>
      <c r="C1258" s="205" t="s">
        <v>1859</v>
      </c>
      <c r="D1258" s="205" t="s">
        <v>218</v>
      </c>
      <c r="E1258" s="206" t="s">
        <v>1860</v>
      </c>
      <c r="F1258" s="207" t="s">
        <v>1861</v>
      </c>
      <c r="G1258" s="208" t="s">
        <v>125</v>
      </c>
      <c r="H1258" s="209">
        <v>30.300000000000001</v>
      </c>
      <c r="I1258" s="210"/>
      <c r="J1258" s="211">
        <f>ROUND(I1258*H1258,2)</f>
        <v>0</v>
      </c>
      <c r="K1258" s="207" t="s">
        <v>19</v>
      </c>
      <c r="L1258" s="47"/>
      <c r="M1258" s="212" t="s">
        <v>19</v>
      </c>
      <c r="N1258" s="213" t="s">
        <v>45</v>
      </c>
      <c r="O1258" s="87"/>
      <c r="P1258" s="214">
        <f>O1258*H1258</f>
        <v>0</v>
      </c>
      <c r="Q1258" s="214">
        <v>0.0011999999999999999</v>
      </c>
      <c r="R1258" s="214">
        <f>Q1258*H1258</f>
        <v>0.036359999999999996</v>
      </c>
      <c r="S1258" s="214">
        <v>0</v>
      </c>
      <c r="T1258" s="215">
        <f>S1258*H1258</f>
        <v>0</v>
      </c>
      <c r="U1258" s="41"/>
      <c r="V1258" s="41"/>
      <c r="W1258" s="41"/>
      <c r="X1258" s="41"/>
      <c r="Y1258" s="41"/>
      <c r="Z1258" s="41"/>
      <c r="AA1258" s="41"/>
      <c r="AB1258" s="41"/>
      <c r="AC1258" s="41"/>
      <c r="AD1258" s="41"/>
      <c r="AE1258" s="41"/>
      <c r="AR1258" s="216" t="s">
        <v>235</v>
      </c>
      <c r="AT1258" s="216" t="s">
        <v>218</v>
      </c>
      <c r="AU1258" s="216" t="s">
        <v>84</v>
      </c>
      <c r="AY1258" s="20" t="s">
        <v>216</v>
      </c>
      <c r="BE1258" s="217">
        <f>IF(N1258="základní",J1258,0)</f>
        <v>0</v>
      </c>
      <c r="BF1258" s="217">
        <f>IF(N1258="snížená",J1258,0)</f>
        <v>0</v>
      </c>
      <c r="BG1258" s="217">
        <f>IF(N1258="zákl. přenesená",J1258,0)</f>
        <v>0</v>
      </c>
      <c r="BH1258" s="217">
        <f>IF(N1258="sníž. přenesená",J1258,0)</f>
        <v>0</v>
      </c>
      <c r="BI1258" s="217">
        <f>IF(N1258="nulová",J1258,0)</f>
        <v>0</v>
      </c>
      <c r="BJ1258" s="20" t="s">
        <v>82</v>
      </c>
      <c r="BK1258" s="217">
        <f>ROUND(I1258*H1258,2)</f>
        <v>0</v>
      </c>
      <c r="BL1258" s="20" t="s">
        <v>235</v>
      </c>
      <c r="BM1258" s="216" t="s">
        <v>1862</v>
      </c>
    </row>
    <row r="1259" s="2" customFormat="1">
      <c r="A1259" s="41"/>
      <c r="B1259" s="42"/>
      <c r="C1259" s="43"/>
      <c r="D1259" s="225" t="s">
        <v>262</v>
      </c>
      <c r="E1259" s="43"/>
      <c r="F1259" s="245" t="s">
        <v>1863</v>
      </c>
      <c r="G1259" s="43"/>
      <c r="H1259" s="43"/>
      <c r="I1259" s="220"/>
      <c r="J1259" s="43"/>
      <c r="K1259" s="43"/>
      <c r="L1259" s="47"/>
      <c r="M1259" s="221"/>
      <c r="N1259" s="222"/>
      <c r="O1259" s="87"/>
      <c r="P1259" s="87"/>
      <c r="Q1259" s="87"/>
      <c r="R1259" s="87"/>
      <c r="S1259" s="87"/>
      <c r="T1259" s="88"/>
      <c r="U1259" s="41"/>
      <c r="V1259" s="41"/>
      <c r="W1259" s="41"/>
      <c r="X1259" s="41"/>
      <c r="Y1259" s="41"/>
      <c r="Z1259" s="41"/>
      <c r="AA1259" s="41"/>
      <c r="AB1259" s="41"/>
      <c r="AC1259" s="41"/>
      <c r="AD1259" s="41"/>
      <c r="AE1259" s="41"/>
      <c r="AT1259" s="20" t="s">
        <v>262</v>
      </c>
      <c r="AU1259" s="20" t="s">
        <v>84</v>
      </c>
    </row>
    <row r="1260" s="13" customFormat="1">
      <c r="A1260" s="13"/>
      <c r="B1260" s="223"/>
      <c r="C1260" s="224"/>
      <c r="D1260" s="225" t="s">
        <v>226</v>
      </c>
      <c r="E1260" s="226" t="s">
        <v>19</v>
      </c>
      <c r="F1260" s="227" t="s">
        <v>1864</v>
      </c>
      <c r="G1260" s="224"/>
      <c r="H1260" s="228">
        <v>5.5999999999999996</v>
      </c>
      <c r="I1260" s="229"/>
      <c r="J1260" s="224"/>
      <c r="K1260" s="224"/>
      <c r="L1260" s="230"/>
      <c r="M1260" s="231"/>
      <c r="N1260" s="232"/>
      <c r="O1260" s="232"/>
      <c r="P1260" s="232"/>
      <c r="Q1260" s="232"/>
      <c r="R1260" s="232"/>
      <c r="S1260" s="232"/>
      <c r="T1260" s="23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T1260" s="234" t="s">
        <v>226</v>
      </c>
      <c r="AU1260" s="234" t="s">
        <v>84</v>
      </c>
      <c r="AV1260" s="13" t="s">
        <v>84</v>
      </c>
      <c r="AW1260" s="13" t="s">
        <v>35</v>
      </c>
      <c r="AX1260" s="13" t="s">
        <v>74</v>
      </c>
      <c r="AY1260" s="234" t="s">
        <v>216</v>
      </c>
    </row>
    <row r="1261" s="13" customFormat="1">
      <c r="A1261" s="13"/>
      <c r="B1261" s="223"/>
      <c r="C1261" s="224"/>
      <c r="D1261" s="225" t="s">
        <v>226</v>
      </c>
      <c r="E1261" s="226" t="s">
        <v>19</v>
      </c>
      <c r="F1261" s="227" t="s">
        <v>1865</v>
      </c>
      <c r="G1261" s="224"/>
      <c r="H1261" s="228">
        <v>8</v>
      </c>
      <c r="I1261" s="229"/>
      <c r="J1261" s="224"/>
      <c r="K1261" s="224"/>
      <c r="L1261" s="230"/>
      <c r="M1261" s="231"/>
      <c r="N1261" s="232"/>
      <c r="O1261" s="232"/>
      <c r="P1261" s="232"/>
      <c r="Q1261" s="232"/>
      <c r="R1261" s="232"/>
      <c r="S1261" s="232"/>
      <c r="T1261" s="233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T1261" s="234" t="s">
        <v>226</v>
      </c>
      <c r="AU1261" s="234" t="s">
        <v>84</v>
      </c>
      <c r="AV1261" s="13" t="s">
        <v>84</v>
      </c>
      <c r="AW1261" s="13" t="s">
        <v>35</v>
      </c>
      <c r="AX1261" s="13" t="s">
        <v>74</v>
      </c>
      <c r="AY1261" s="234" t="s">
        <v>216</v>
      </c>
    </row>
    <row r="1262" s="13" customFormat="1">
      <c r="A1262" s="13"/>
      <c r="B1262" s="223"/>
      <c r="C1262" s="224"/>
      <c r="D1262" s="225" t="s">
        <v>226</v>
      </c>
      <c r="E1262" s="226" t="s">
        <v>19</v>
      </c>
      <c r="F1262" s="227" t="s">
        <v>1866</v>
      </c>
      <c r="G1262" s="224"/>
      <c r="H1262" s="228">
        <v>14</v>
      </c>
      <c r="I1262" s="229"/>
      <c r="J1262" s="224"/>
      <c r="K1262" s="224"/>
      <c r="L1262" s="230"/>
      <c r="M1262" s="231"/>
      <c r="N1262" s="232"/>
      <c r="O1262" s="232"/>
      <c r="P1262" s="232"/>
      <c r="Q1262" s="232"/>
      <c r="R1262" s="232"/>
      <c r="S1262" s="232"/>
      <c r="T1262" s="23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T1262" s="234" t="s">
        <v>226</v>
      </c>
      <c r="AU1262" s="234" t="s">
        <v>84</v>
      </c>
      <c r="AV1262" s="13" t="s">
        <v>84</v>
      </c>
      <c r="AW1262" s="13" t="s">
        <v>35</v>
      </c>
      <c r="AX1262" s="13" t="s">
        <v>74</v>
      </c>
      <c r="AY1262" s="234" t="s">
        <v>216</v>
      </c>
    </row>
    <row r="1263" s="13" customFormat="1">
      <c r="A1263" s="13"/>
      <c r="B1263" s="223"/>
      <c r="C1263" s="224"/>
      <c r="D1263" s="225" t="s">
        <v>226</v>
      </c>
      <c r="E1263" s="226" t="s">
        <v>19</v>
      </c>
      <c r="F1263" s="227" t="s">
        <v>1867</v>
      </c>
      <c r="G1263" s="224"/>
      <c r="H1263" s="228">
        <v>2.7000000000000002</v>
      </c>
      <c r="I1263" s="229"/>
      <c r="J1263" s="224"/>
      <c r="K1263" s="224"/>
      <c r="L1263" s="230"/>
      <c r="M1263" s="231"/>
      <c r="N1263" s="232"/>
      <c r="O1263" s="232"/>
      <c r="P1263" s="232"/>
      <c r="Q1263" s="232"/>
      <c r="R1263" s="232"/>
      <c r="S1263" s="232"/>
      <c r="T1263" s="233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234" t="s">
        <v>226</v>
      </c>
      <c r="AU1263" s="234" t="s">
        <v>84</v>
      </c>
      <c r="AV1263" s="13" t="s">
        <v>84</v>
      </c>
      <c r="AW1263" s="13" t="s">
        <v>35</v>
      </c>
      <c r="AX1263" s="13" t="s">
        <v>74</v>
      </c>
      <c r="AY1263" s="234" t="s">
        <v>216</v>
      </c>
    </row>
    <row r="1264" s="15" customFormat="1">
      <c r="A1264" s="15"/>
      <c r="B1264" s="256"/>
      <c r="C1264" s="257"/>
      <c r="D1264" s="225" t="s">
        <v>226</v>
      </c>
      <c r="E1264" s="258" t="s">
        <v>19</v>
      </c>
      <c r="F1264" s="259" t="s">
        <v>330</v>
      </c>
      <c r="G1264" s="257"/>
      <c r="H1264" s="260">
        <v>30.300000000000001</v>
      </c>
      <c r="I1264" s="261"/>
      <c r="J1264" s="257"/>
      <c r="K1264" s="257"/>
      <c r="L1264" s="262"/>
      <c r="M1264" s="263"/>
      <c r="N1264" s="264"/>
      <c r="O1264" s="264"/>
      <c r="P1264" s="264"/>
      <c r="Q1264" s="264"/>
      <c r="R1264" s="264"/>
      <c r="S1264" s="264"/>
      <c r="T1264" s="265"/>
      <c r="U1264" s="15"/>
      <c r="V1264" s="15"/>
      <c r="W1264" s="15"/>
      <c r="X1264" s="15"/>
      <c r="Y1264" s="15"/>
      <c r="Z1264" s="15"/>
      <c r="AA1264" s="15"/>
      <c r="AB1264" s="15"/>
      <c r="AC1264" s="15"/>
      <c r="AD1264" s="15"/>
      <c r="AE1264" s="15"/>
      <c r="AT1264" s="266" t="s">
        <v>226</v>
      </c>
      <c r="AU1264" s="266" t="s">
        <v>84</v>
      </c>
      <c r="AV1264" s="15" t="s">
        <v>222</v>
      </c>
      <c r="AW1264" s="15" t="s">
        <v>35</v>
      </c>
      <c r="AX1264" s="15" t="s">
        <v>82</v>
      </c>
      <c r="AY1264" s="266" t="s">
        <v>216</v>
      </c>
    </row>
    <row r="1265" s="2" customFormat="1" ht="24.15" customHeight="1">
      <c r="A1265" s="41"/>
      <c r="B1265" s="42"/>
      <c r="C1265" s="205" t="s">
        <v>1868</v>
      </c>
      <c r="D1265" s="205" t="s">
        <v>218</v>
      </c>
      <c r="E1265" s="206" t="s">
        <v>1734</v>
      </c>
      <c r="F1265" s="207" t="s">
        <v>1735</v>
      </c>
      <c r="G1265" s="208" t="s">
        <v>293</v>
      </c>
      <c r="H1265" s="209">
        <v>1</v>
      </c>
      <c r="I1265" s="210"/>
      <c r="J1265" s="211">
        <f>ROUND(I1265*H1265,2)</f>
        <v>0</v>
      </c>
      <c r="K1265" s="207" t="s">
        <v>19</v>
      </c>
      <c r="L1265" s="47"/>
      <c r="M1265" s="212" t="s">
        <v>19</v>
      </c>
      <c r="N1265" s="213" t="s">
        <v>45</v>
      </c>
      <c r="O1265" s="87"/>
      <c r="P1265" s="214">
        <f>O1265*H1265</f>
        <v>0</v>
      </c>
      <c r="Q1265" s="214">
        <v>0</v>
      </c>
      <c r="R1265" s="214">
        <f>Q1265*H1265</f>
        <v>0</v>
      </c>
      <c r="S1265" s="214">
        <v>0</v>
      </c>
      <c r="T1265" s="215">
        <f>S1265*H1265</f>
        <v>0</v>
      </c>
      <c r="U1265" s="41"/>
      <c r="V1265" s="41"/>
      <c r="W1265" s="41"/>
      <c r="X1265" s="41"/>
      <c r="Y1265" s="41"/>
      <c r="Z1265" s="41"/>
      <c r="AA1265" s="41"/>
      <c r="AB1265" s="41"/>
      <c r="AC1265" s="41"/>
      <c r="AD1265" s="41"/>
      <c r="AE1265" s="41"/>
      <c r="AR1265" s="216" t="s">
        <v>235</v>
      </c>
      <c r="AT1265" s="216" t="s">
        <v>218</v>
      </c>
      <c r="AU1265" s="216" t="s">
        <v>84</v>
      </c>
      <c r="AY1265" s="20" t="s">
        <v>216</v>
      </c>
      <c r="BE1265" s="217">
        <f>IF(N1265="základní",J1265,0)</f>
        <v>0</v>
      </c>
      <c r="BF1265" s="217">
        <f>IF(N1265="snížená",J1265,0)</f>
        <v>0</v>
      </c>
      <c r="BG1265" s="217">
        <f>IF(N1265="zákl. přenesená",J1265,0)</f>
        <v>0</v>
      </c>
      <c r="BH1265" s="217">
        <f>IF(N1265="sníž. přenesená",J1265,0)</f>
        <v>0</v>
      </c>
      <c r="BI1265" s="217">
        <f>IF(N1265="nulová",J1265,0)</f>
        <v>0</v>
      </c>
      <c r="BJ1265" s="20" t="s">
        <v>82</v>
      </c>
      <c r="BK1265" s="217">
        <f>ROUND(I1265*H1265,2)</f>
        <v>0</v>
      </c>
      <c r="BL1265" s="20" t="s">
        <v>235</v>
      </c>
      <c r="BM1265" s="216" t="s">
        <v>1869</v>
      </c>
    </row>
    <row r="1266" s="2" customFormat="1">
      <c r="A1266" s="41"/>
      <c r="B1266" s="42"/>
      <c r="C1266" s="43"/>
      <c r="D1266" s="225" t="s">
        <v>262</v>
      </c>
      <c r="E1266" s="43"/>
      <c r="F1266" s="245" t="s">
        <v>1863</v>
      </c>
      <c r="G1266" s="43"/>
      <c r="H1266" s="43"/>
      <c r="I1266" s="220"/>
      <c r="J1266" s="43"/>
      <c r="K1266" s="43"/>
      <c r="L1266" s="47"/>
      <c r="M1266" s="221"/>
      <c r="N1266" s="222"/>
      <c r="O1266" s="87"/>
      <c r="P1266" s="87"/>
      <c r="Q1266" s="87"/>
      <c r="R1266" s="87"/>
      <c r="S1266" s="87"/>
      <c r="T1266" s="88"/>
      <c r="U1266" s="41"/>
      <c r="V1266" s="41"/>
      <c r="W1266" s="41"/>
      <c r="X1266" s="41"/>
      <c r="Y1266" s="41"/>
      <c r="Z1266" s="41"/>
      <c r="AA1266" s="41"/>
      <c r="AB1266" s="41"/>
      <c r="AC1266" s="41"/>
      <c r="AD1266" s="41"/>
      <c r="AE1266" s="41"/>
      <c r="AT1266" s="20" t="s">
        <v>262</v>
      </c>
      <c r="AU1266" s="20" t="s">
        <v>84</v>
      </c>
    </row>
    <row r="1267" s="2" customFormat="1" ht="44.25" customHeight="1">
      <c r="A1267" s="41"/>
      <c r="B1267" s="42"/>
      <c r="C1267" s="205" t="s">
        <v>1870</v>
      </c>
      <c r="D1267" s="205" t="s">
        <v>218</v>
      </c>
      <c r="E1267" s="206" t="s">
        <v>1871</v>
      </c>
      <c r="F1267" s="207" t="s">
        <v>1872</v>
      </c>
      <c r="G1267" s="208" t="s">
        <v>125</v>
      </c>
      <c r="H1267" s="209">
        <v>409.69999999999999</v>
      </c>
      <c r="I1267" s="210"/>
      <c r="J1267" s="211">
        <f>ROUND(I1267*H1267,2)</f>
        <v>0</v>
      </c>
      <c r="K1267" s="207" t="s">
        <v>221</v>
      </c>
      <c r="L1267" s="47"/>
      <c r="M1267" s="212" t="s">
        <v>19</v>
      </c>
      <c r="N1267" s="213" t="s">
        <v>45</v>
      </c>
      <c r="O1267" s="87"/>
      <c r="P1267" s="214">
        <f>O1267*H1267</f>
        <v>0</v>
      </c>
      <c r="Q1267" s="214">
        <v>0.00080000000000000004</v>
      </c>
      <c r="R1267" s="214">
        <f>Q1267*H1267</f>
        <v>0.32776</v>
      </c>
      <c r="S1267" s="214">
        <v>0</v>
      </c>
      <c r="T1267" s="215">
        <f>S1267*H1267</f>
        <v>0</v>
      </c>
      <c r="U1267" s="41"/>
      <c r="V1267" s="41"/>
      <c r="W1267" s="41"/>
      <c r="X1267" s="41"/>
      <c r="Y1267" s="41"/>
      <c r="Z1267" s="41"/>
      <c r="AA1267" s="41"/>
      <c r="AB1267" s="41"/>
      <c r="AC1267" s="41"/>
      <c r="AD1267" s="41"/>
      <c r="AE1267" s="41"/>
      <c r="AR1267" s="216" t="s">
        <v>235</v>
      </c>
      <c r="AT1267" s="216" t="s">
        <v>218</v>
      </c>
      <c r="AU1267" s="216" t="s">
        <v>84</v>
      </c>
      <c r="AY1267" s="20" t="s">
        <v>216</v>
      </c>
      <c r="BE1267" s="217">
        <f>IF(N1267="základní",J1267,0)</f>
        <v>0</v>
      </c>
      <c r="BF1267" s="217">
        <f>IF(N1267="snížená",J1267,0)</f>
        <v>0</v>
      </c>
      <c r="BG1267" s="217">
        <f>IF(N1267="zákl. přenesená",J1267,0)</f>
        <v>0</v>
      </c>
      <c r="BH1267" s="217">
        <f>IF(N1267="sníž. přenesená",J1267,0)</f>
        <v>0</v>
      </c>
      <c r="BI1267" s="217">
        <f>IF(N1267="nulová",J1267,0)</f>
        <v>0</v>
      </c>
      <c r="BJ1267" s="20" t="s">
        <v>82</v>
      </c>
      <c r="BK1267" s="217">
        <f>ROUND(I1267*H1267,2)</f>
        <v>0</v>
      </c>
      <c r="BL1267" s="20" t="s">
        <v>235</v>
      </c>
      <c r="BM1267" s="216" t="s">
        <v>1873</v>
      </c>
    </row>
    <row r="1268" s="2" customFormat="1">
      <c r="A1268" s="41"/>
      <c r="B1268" s="42"/>
      <c r="C1268" s="43"/>
      <c r="D1268" s="218" t="s">
        <v>224</v>
      </c>
      <c r="E1268" s="43"/>
      <c r="F1268" s="219" t="s">
        <v>1874</v>
      </c>
      <c r="G1268" s="43"/>
      <c r="H1268" s="43"/>
      <c r="I1268" s="220"/>
      <c r="J1268" s="43"/>
      <c r="K1268" s="43"/>
      <c r="L1268" s="47"/>
      <c r="M1268" s="221"/>
      <c r="N1268" s="222"/>
      <c r="O1268" s="87"/>
      <c r="P1268" s="87"/>
      <c r="Q1268" s="87"/>
      <c r="R1268" s="87"/>
      <c r="S1268" s="87"/>
      <c r="T1268" s="88"/>
      <c r="U1268" s="41"/>
      <c r="V1268" s="41"/>
      <c r="W1268" s="41"/>
      <c r="X1268" s="41"/>
      <c r="Y1268" s="41"/>
      <c r="Z1268" s="41"/>
      <c r="AA1268" s="41"/>
      <c r="AB1268" s="41"/>
      <c r="AC1268" s="41"/>
      <c r="AD1268" s="41"/>
      <c r="AE1268" s="41"/>
      <c r="AT1268" s="20" t="s">
        <v>224</v>
      </c>
      <c r="AU1268" s="20" t="s">
        <v>84</v>
      </c>
    </row>
    <row r="1269" s="13" customFormat="1">
      <c r="A1269" s="13"/>
      <c r="B1269" s="223"/>
      <c r="C1269" s="224"/>
      <c r="D1269" s="225" t="s">
        <v>226</v>
      </c>
      <c r="E1269" s="226" t="s">
        <v>19</v>
      </c>
      <c r="F1269" s="227" t="s">
        <v>1875</v>
      </c>
      <c r="G1269" s="224"/>
      <c r="H1269" s="228">
        <v>211</v>
      </c>
      <c r="I1269" s="229"/>
      <c r="J1269" s="224"/>
      <c r="K1269" s="224"/>
      <c r="L1269" s="230"/>
      <c r="M1269" s="231"/>
      <c r="N1269" s="232"/>
      <c r="O1269" s="232"/>
      <c r="P1269" s="232"/>
      <c r="Q1269" s="232"/>
      <c r="R1269" s="232"/>
      <c r="S1269" s="232"/>
      <c r="T1269" s="233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T1269" s="234" t="s">
        <v>226</v>
      </c>
      <c r="AU1269" s="234" t="s">
        <v>84</v>
      </c>
      <c r="AV1269" s="13" t="s">
        <v>84</v>
      </c>
      <c r="AW1269" s="13" t="s">
        <v>35</v>
      </c>
      <c r="AX1269" s="13" t="s">
        <v>74</v>
      </c>
      <c r="AY1269" s="234" t="s">
        <v>216</v>
      </c>
    </row>
    <row r="1270" s="13" customFormat="1">
      <c r="A1270" s="13"/>
      <c r="B1270" s="223"/>
      <c r="C1270" s="224"/>
      <c r="D1270" s="225" t="s">
        <v>226</v>
      </c>
      <c r="E1270" s="226" t="s">
        <v>19</v>
      </c>
      <c r="F1270" s="227" t="s">
        <v>1876</v>
      </c>
      <c r="G1270" s="224"/>
      <c r="H1270" s="228">
        <v>18</v>
      </c>
      <c r="I1270" s="229"/>
      <c r="J1270" s="224"/>
      <c r="K1270" s="224"/>
      <c r="L1270" s="230"/>
      <c r="M1270" s="231"/>
      <c r="N1270" s="232"/>
      <c r="O1270" s="232"/>
      <c r="P1270" s="232"/>
      <c r="Q1270" s="232"/>
      <c r="R1270" s="232"/>
      <c r="S1270" s="232"/>
      <c r="T1270" s="233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34" t="s">
        <v>226</v>
      </c>
      <c r="AU1270" s="234" t="s">
        <v>84</v>
      </c>
      <c r="AV1270" s="13" t="s">
        <v>84</v>
      </c>
      <c r="AW1270" s="13" t="s">
        <v>35</v>
      </c>
      <c r="AX1270" s="13" t="s">
        <v>74</v>
      </c>
      <c r="AY1270" s="234" t="s">
        <v>216</v>
      </c>
    </row>
    <row r="1271" s="13" customFormat="1">
      <c r="A1271" s="13"/>
      <c r="B1271" s="223"/>
      <c r="C1271" s="224"/>
      <c r="D1271" s="225" t="s">
        <v>226</v>
      </c>
      <c r="E1271" s="226" t="s">
        <v>19</v>
      </c>
      <c r="F1271" s="227" t="s">
        <v>1877</v>
      </c>
      <c r="G1271" s="224"/>
      <c r="H1271" s="228">
        <v>13</v>
      </c>
      <c r="I1271" s="229"/>
      <c r="J1271" s="224"/>
      <c r="K1271" s="224"/>
      <c r="L1271" s="230"/>
      <c r="M1271" s="231"/>
      <c r="N1271" s="232"/>
      <c r="O1271" s="232"/>
      <c r="P1271" s="232"/>
      <c r="Q1271" s="232"/>
      <c r="R1271" s="232"/>
      <c r="S1271" s="232"/>
      <c r="T1271" s="233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T1271" s="234" t="s">
        <v>226</v>
      </c>
      <c r="AU1271" s="234" t="s">
        <v>84</v>
      </c>
      <c r="AV1271" s="13" t="s">
        <v>84</v>
      </c>
      <c r="AW1271" s="13" t="s">
        <v>35</v>
      </c>
      <c r="AX1271" s="13" t="s">
        <v>74</v>
      </c>
      <c r="AY1271" s="234" t="s">
        <v>216</v>
      </c>
    </row>
    <row r="1272" s="13" customFormat="1">
      <c r="A1272" s="13"/>
      <c r="B1272" s="223"/>
      <c r="C1272" s="224"/>
      <c r="D1272" s="225" t="s">
        <v>226</v>
      </c>
      <c r="E1272" s="226" t="s">
        <v>19</v>
      </c>
      <c r="F1272" s="227" t="s">
        <v>1878</v>
      </c>
      <c r="G1272" s="224"/>
      <c r="H1272" s="228">
        <v>28.5</v>
      </c>
      <c r="I1272" s="229"/>
      <c r="J1272" s="224"/>
      <c r="K1272" s="224"/>
      <c r="L1272" s="230"/>
      <c r="M1272" s="231"/>
      <c r="N1272" s="232"/>
      <c r="O1272" s="232"/>
      <c r="P1272" s="232"/>
      <c r="Q1272" s="232"/>
      <c r="R1272" s="232"/>
      <c r="S1272" s="232"/>
      <c r="T1272" s="233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T1272" s="234" t="s">
        <v>226</v>
      </c>
      <c r="AU1272" s="234" t="s">
        <v>84</v>
      </c>
      <c r="AV1272" s="13" t="s">
        <v>84</v>
      </c>
      <c r="AW1272" s="13" t="s">
        <v>35</v>
      </c>
      <c r="AX1272" s="13" t="s">
        <v>74</v>
      </c>
      <c r="AY1272" s="234" t="s">
        <v>216</v>
      </c>
    </row>
    <row r="1273" s="13" customFormat="1">
      <c r="A1273" s="13"/>
      <c r="B1273" s="223"/>
      <c r="C1273" s="224"/>
      <c r="D1273" s="225" t="s">
        <v>226</v>
      </c>
      <c r="E1273" s="226" t="s">
        <v>19</v>
      </c>
      <c r="F1273" s="227" t="s">
        <v>1879</v>
      </c>
      <c r="G1273" s="224"/>
      <c r="H1273" s="228">
        <v>13.199999999999999</v>
      </c>
      <c r="I1273" s="229"/>
      <c r="J1273" s="224"/>
      <c r="K1273" s="224"/>
      <c r="L1273" s="230"/>
      <c r="M1273" s="231"/>
      <c r="N1273" s="232"/>
      <c r="O1273" s="232"/>
      <c r="P1273" s="232"/>
      <c r="Q1273" s="232"/>
      <c r="R1273" s="232"/>
      <c r="S1273" s="232"/>
      <c r="T1273" s="233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234" t="s">
        <v>226</v>
      </c>
      <c r="AU1273" s="234" t="s">
        <v>84</v>
      </c>
      <c r="AV1273" s="13" t="s">
        <v>84</v>
      </c>
      <c r="AW1273" s="13" t="s">
        <v>35</v>
      </c>
      <c r="AX1273" s="13" t="s">
        <v>74</v>
      </c>
      <c r="AY1273" s="234" t="s">
        <v>216</v>
      </c>
    </row>
    <row r="1274" s="13" customFormat="1">
      <c r="A1274" s="13"/>
      <c r="B1274" s="223"/>
      <c r="C1274" s="224"/>
      <c r="D1274" s="225" t="s">
        <v>226</v>
      </c>
      <c r="E1274" s="226" t="s">
        <v>19</v>
      </c>
      <c r="F1274" s="227" t="s">
        <v>1880</v>
      </c>
      <c r="G1274" s="224"/>
      <c r="H1274" s="228">
        <v>11</v>
      </c>
      <c r="I1274" s="229"/>
      <c r="J1274" s="224"/>
      <c r="K1274" s="224"/>
      <c r="L1274" s="230"/>
      <c r="M1274" s="231"/>
      <c r="N1274" s="232"/>
      <c r="O1274" s="232"/>
      <c r="P1274" s="232"/>
      <c r="Q1274" s="232"/>
      <c r="R1274" s="232"/>
      <c r="S1274" s="232"/>
      <c r="T1274" s="233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T1274" s="234" t="s">
        <v>226</v>
      </c>
      <c r="AU1274" s="234" t="s">
        <v>84</v>
      </c>
      <c r="AV1274" s="13" t="s">
        <v>84</v>
      </c>
      <c r="AW1274" s="13" t="s">
        <v>35</v>
      </c>
      <c r="AX1274" s="13" t="s">
        <v>74</v>
      </c>
      <c r="AY1274" s="234" t="s">
        <v>216</v>
      </c>
    </row>
    <row r="1275" s="13" customFormat="1">
      <c r="A1275" s="13"/>
      <c r="B1275" s="223"/>
      <c r="C1275" s="224"/>
      <c r="D1275" s="225" t="s">
        <v>226</v>
      </c>
      <c r="E1275" s="226" t="s">
        <v>19</v>
      </c>
      <c r="F1275" s="227" t="s">
        <v>1881</v>
      </c>
      <c r="G1275" s="224"/>
      <c r="H1275" s="228">
        <v>36</v>
      </c>
      <c r="I1275" s="229"/>
      <c r="J1275" s="224"/>
      <c r="K1275" s="224"/>
      <c r="L1275" s="230"/>
      <c r="M1275" s="231"/>
      <c r="N1275" s="232"/>
      <c r="O1275" s="232"/>
      <c r="P1275" s="232"/>
      <c r="Q1275" s="232"/>
      <c r="R1275" s="232"/>
      <c r="S1275" s="232"/>
      <c r="T1275" s="233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T1275" s="234" t="s">
        <v>226</v>
      </c>
      <c r="AU1275" s="234" t="s">
        <v>84</v>
      </c>
      <c r="AV1275" s="13" t="s">
        <v>84</v>
      </c>
      <c r="AW1275" s="13" t="s">
        <v>35</v>
      </c>
      <c r="AX1275" s="13" t="s">
        <v>74</v>
      </c>
      <c r="AY1275" s="234" t="s">
        <v>216</v>
      </c>
    </row>
    <row r="1276" s="13" customFormat="1">
      <c r="A1276" s="13"/>
      <c r="B1276" s="223"/>
      <c r="C1276" s="224"/>
      <c r="D1276" s="225" t="s">
        <v>226</v>
      </c>
      <c r="E1276" s="226" t="s">
        <v>19</v>
      </c>
      <c r="F1276" s="227" t="s">
        <v>1882</v>
      </c>
      <c r="G1276" s="224"/>
      <c r="H1276" s="228">
        <v>6</v>
      </c>
      <c r="I1276" s="229"/>
      <c r="J1276" s="224"/>
      <c r="K1276" s="224"/>
      <c r="L1276" s="230"/>
      <c r="M1276" s="231"/>
      <c r="N1276" s="232"/>
      <c r="O1276" s="232"/>
      <c r="P1276" s="232"/>
      <c r="Q1276" s="232"/>
      <c r="R1276" s="232"/>
      <c r="S1276" s="232"/>
      <c r="T1276" s="23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T1276" s="234" t="s">
        <v>226</v>
      </c>
      <c r="AU1276" s="234" t="s">
        <v>84</v>
      </c>
      <c r="AV1276" s="13" t="s">
        <v>84</v>
      </c>
      <c r="AW1276" s="13" t="s">
        <v>35</v>
      </c>
      <c r="AX1276" s="13" t="s">
        <v>74</v>
      </c>
      <c r="AY1276" s="234" t="s">
        <v>216</v>
      </c>
    </row>
    <row r="1277" s="13" customFormat="1">
      <c r="A1277" s="13"/>
      <c r="B1277" s="223"/>
      <c r="C1277" s="224"/>
      <c r="D1277" s="225" t="s">
        <v>226</v>
      </c>
      <c r="E1277" s="226" t="s">
        <v>19</v>
      </c>
      <c r="F1277" s="227" t="s">
        <v>1883</v>
      </c>
      <c r="G1277" s="224"/>
      <c r="H1277" s="228">
        <v>64</v>
      </c>
      <c r="I1277" s="229"/>
      <c r="J1277" s="224"/>
      <c r="K1277" s="224"/>
      <c r="L1277" s="230"/>
      <c r="M1277" s="231"/>
      <c r="N1277" s="232"/>
      <c r="O1277" s="232"/>
      <c r="P1277" s="232"/>
      <c r="Q1277" s="232"/>
      <c r="R1277" s="232"/>
      <c r="S1277" s="232"/>
      <c r="T1277" s="233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234" t="s">
        <v>226</v>
      </c>
      <c r="AU1277" s="234" t="s">
        <v>84</v>
      </c>
      <c r="AV1277" s="13" t="s">
        <v>84</v>
      </c>
      <c r="AW1277" s="13" t="s">
        <v>35</v>
      </c>
      <c r="AX1277" s="13" t="s">
        <v>74</v>
      </c>
      <c r="AY1277" s="234" t="s">
        <v>216</v>
      </c>
    </row>
    <row r="1278" s="13" customFormat="1">
      <c r="A1278" s="13"/>
      <c r="B1278" s="223"/>
      <c r="C1278" s="224"/>
      <c r="D1278" s="225" t="s">
        <v>226</v>
      </c>
      <c r="E1278" s="226" t="s">
        <v>19</v>
      </c>
      <c r="F1278" s="227" t="s">
        <v>1884</v>
      </c>
      <c r="G1278" s="224"/>
      <c r="H1278" s="228">
        <v>9</v>
      </c>
      <c r="I1278" s="229"/>
      <c r="J1278" s="224"/>
      <c r="K1278" s="224"/>
      <c r="L1278" s="230"/>
      <c r="M1278" s="231"/>
      <c r="N1278" s="232"/>
      <c r="O1278" s="232"/>
      <c r="P1278" s="232"/>
      <c r="Q1278" s="232"/>
      <c r="R1278" s="232"/>
      <c r="S1278" s="232"/>
      <c r="T1278" s="233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T1278" s="234" t="s">
        <v>226</v>
      </c>
      <c r="AU1278" s="234" t="s">
        <v>84</v>
      </c>
      <c r="AV1278" s="13" t="s">
        <v>84</v>
      </c>
      <c r="AW1278" s="13" t="s">
        <v>35</v>
      </c>
      <c r="AX1278" s="13" t="s">
        <v>74</v>
      </c>
      <c r="AY1278" s="234" t="s">
        <v>216</v>
      </c>
    </row>
    <row r="1279" s="15" customFormat="1">
      <c r="A1279" s="15"/>
      <c r="B1279" s="256"/>
      <c r="C1279" s="257"/>
      <c r="D1279" s="225" t="s">
        <v>226</v>
      </c>
      <c r="E1279" s="258" t="s">
        <v>19</v>
      </c>
      <c r="F1279" s="259" t="s">
        <v>330</v>
      </c>
      <c r="G1279" s="257"/>
      <c r="H1279" s="260">
        <v>409.69999999999999</v>
      </c>
      <c r="I1279" s="261"/>
      <c r="J1279" s="257"/>
      <c r="K1279" s="257"/>
      <c r="L1279" s="262"/>
      <c r="M1279" s="263"/>
      <c r="N1279" s="264"/>
      <c r="O1279" s="264"/>
      <c r="P1279" s="264"/>
      <c r="Q1279" s="264"/>
      <c r="R1279" s="264"/>
      <c r="S1279" s="264"/>
      <c r="T1279" s="265"/>
      <c r="U1279" s="15"/>
      <c r="V1279" s="15"/>
      <c r="W1279" s="15"/>
      <c r="X1279" s="15"/>
      <c r="Y1279" s="15"/>
      <c r="Z1279" s="15"/>
      <c r="AA1279" s="15"/>
      <c r="AB1279" s="15"/>
      <c r="AC1279" s="15"/>
      <c r="AD1279" s="15"/>
      <c r="AE1279" s="15"/>
      <c r="AT1279" s="266" t="s">
        <v>226</v>
      </c>
      <c r="AU1279" s="266" t="s">
        <v>84</v>
      </c>
      <c r="AV1279" s="15" t="s">
        <v>222</v>
      </c>
      <c r="AW1279" s="15" t="s">
        <v>35</v>
      </c>
      <c r="AX1279" s="15" t="s">
        <v>82</v>
      </c>
      <c r="AY1279" s="266" t="s">
        <v>216</v>
      </c>
    </row>
    <row r="1280" s="2" customFormat="1" ht="24.15" customHeight="1">
      <c r="A1280" s="41"/>
      <c r="B1280" s="42"/>
      <c r="C1280" s="246" t="s">
        <v>1885</v>
      </c>
      <c r="D1280" s="246" t="s">
        <v>278</v>
      </c>
      <c r="E1280" s="247" t="s">
        <v>1886</v>
      </c>
      <c r="F1280" s="248" t="s">
        <v>1887</v>
      </c>
      <c r="G1280" s="249" t="s">
        <v>125</v>
      </c>
      <c r="H1280" s="250">
        <v>215.22</v>
      </c>
      <c r="I1280" s="251"/>
      <c r="J1280" s="252">
        <f>ROUND(I1280*H1280,2)</f>
        <v>0</v>
      </c>
      <c r="K1280" s="248" t="s">
        <v>19</v>
      </c>
      <c r="L1280" s="253"/>
      <c r="M1280" s="254" t="s">
        <v>19</v>
      </c>
      <c r="N1280" s="255" t="s">
        <v>45</v>
      </c>
      <c r="O1280" s="87"/>
      <c r="P1280" s="214">
        <f>O1280*H1280</f>
        <v>0</v>
      </c>
      <c r="Q1280" s="214">
        <v>0</v>
      </c>
      <c r="R1280" s="214">
        <f>Q1280*H1280</f>
        <v>0</v>
      </c>
      <c r="S1280" s="214">
        <v>0</v>
      </c>
      <c r="T1280" s="215">
        <f>S1280*H1280</f>
        <v>0</v>
      </c>
      <c r="U1280" s="41"/>
      <c r="V1280" s="41"/>
      <c r="W1280" s="41"/>
      <c r="X1280" s="41"/>
      <c r="Y1280" s="41"/>
      <c r="Z1280" s="41"/>
      <c r="AA1280" s="41"/>
      <c r="AB1280" s="41"/>
      <c r="AC1280" s="41"/>
      <c r="AD1280" s="41"/>
      <c r="AE1280" s="41"/>
      <c r="AR1280" s="216" t="s">
        <v>392</v>
      </c>
      <c r="AT1280" s="216" t="s">
        <v>278</v>
      </c>
      <c r="AU1280" s="216" t="s">
        <v>84</v>
      </c>
      <c r="AY1280" s="20" t="s">
        <v>216</v>
      </c>
      <c r="BE1280" s="217">
        <f>IF(N1280="základní",J1280,0)</f>
        <v>0</v>
      </c>
      <c r="BF1280" s="217">
        <f>IF(N1280="snížená",J1280,0)</f>
        <v>0</v>
      </c>
      <c r="BG1280" s="217">
        <f>IF(N1280="zákl. přenesená",J1280,0)</f>
        <v>0</v>
      </c>
      <c r="BH1280" s="217">
        <f>IF(N1280="sníž. přenesená",J1280,0)</f>
        <v>0</v>
      </c>
      <c r="BI1280" s="217">
        <f>IF(N1280="nulová",J1280,0)</f>
        <v>0</v>
      </c>
      <c r="BJ1280" s="20" t="s">
        <v>82</v>
      </c>
      <c r="BK1280" s="217">
        <f>ROUND(I1280*H1280,2)</f>
        <v>0</v>
      </c>
      <c r="BL1280" s="20" t="s">
        <v>235</v>
      </c>
      <c r="BM1280" s="216" t="s">
        <v>1888</v>
      </c>
    </row>
    <row r="1281" s="13" customFormat="1">
      <c r="A1281" s="13"/>
      <c r="B1281" s="223"/>
      <c r="C1281" s="224"/>
      <c r="D1281" s="225" t="s">
        <v>226</v>
      </c>
      <c r="E1281" s="224"/>
      <c r="F1281" s="227" t="s">
        <v>1889</v>
      </c>
      <c r="G1281" s="224"/>
      <c r="H1281" s="228">
        <v>215.22</v>
      </c>
      <c r="I1281" s="229"/>
      <c r="J1281" s="224"/>
      <c r="K1281" s="224"/>
      <c r="L1281" s="230"/>
      <c r="M1281" s="231"/>
      <c r="N1281" s="232"/>
      <c r="O1281" s="232"/>
      <c r="P1281" s="232"/>
      <c r="Q1281" s="232"/>
      <c r="R1281" s="232"/>
      <c r="S1281" s="232"/>
      <c r="T1281" s="233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T1281" s="234" t="s">
        <v>226</v>
      </c>
      <c r="AU1281" s="234" t="s">
        <v>84</v>
      </c>
      <c r="AV1281" s="13" t="s">
        <v>84</v>
      </c>
      <c r="AW1281" s="13" t="s">
        <v>4</v>
      </c>
      <c r="AX1281" s="13" t="s">
        <v>82</v>
      </c>
      <c r="AY1281" s="234" t="s">
        <v>216</v>
      </c>
    </row>
    <row r="1282" s="2" customFormat="1" ht="16.5" customHeight="1">
      <c r="A1282" s="41"/>
      <c r="B1282" s="42"/>
      <c r="C1282" s="246" t="s">
        <v>1890</v>
      </c>
      <c r="D1282" s="246" t="s">
        <v>278</v>
      </c>
      <c r="E1282" s="247" t="s">
        <v>1891</v>
      </c>
      <c r="F1282" s="248" t="s">
        <v>1892</v>
      </c>
      <c r="G1282" s="249" t="s">
        <v>125</v>
      </c>
      <c r="H1282" s="250">
        <v>18.359999999999999</v>
      </c>
      <c r="I1282" s="251"/>
      <c r="J1282" s="252">
        <f>ROUND(I1282*H1282,2)</f>
        <v>0</v>
      </c>
      <c r="K1282" s="248" t="s">
        <v>19</v>
      </c>
      <c r="L1282" s="253"/>
      <c r="M1282" s="254" t="s">
        <v>19</v>
      </c>
      <c r="N1282" s="255" t="s">
        <v>45</v>
      </c>
      <c r="O1282" s="87"/>
      <c r="P1282" s="214">
        <f>O1282*H1282</f>
        <v>0</v>
      </c>
      <c r="Q1282" s="214">
        <v>0</v>
      </c>
      <c r="R1282" s="214">
        <f>Q1282*H1282</f>
        <v>0</v>
      </c>
      <c r="S1282" s="214">
        <v>0</v>
      </c>
      <c r="T1282" s="215">
        <f>S1282*H1282</f>
        <v>0</v>
      </c>
      <c r="U1282" s="41"/>
      <c r="V1282" s="41"/>
      <c r="W1282" s="41"/>
      <c r="X1282" s="41"/>
      <c r="Y1282" s="41"/>
      <c r="Z1282" s="41"/>
      <c r="AA1282" s="41"/>
      <c r="AB1282" s="41"/>
      <c r="AC1282" s="41"/>
      <c r="AD1282" s="41"/>
      <c r="AE1282" s="41"/>
      <c r="AR1282" s="216" t="s">
        <v>392</v>
      </c>
      <c r="AT1282" s="216" t="s">
        <v>278</v>
      </c>
      <c r="AU1282" s="216" t="s">
        <v>84</v>
      </c>
      <c r="AY1282" s="20" t="s">
        <v>216</v>
      </c>
      <c r="BE1282" s="217">
        <f>IF(N1282="základní",J1282,0)</f>
        <v>0</v>
      </c>
      <c r="BF1282" s="217">
        <f>IF(N1282="snížená",J1282,0)</f>
        <v>0</v>
      </c>
      <c r="BG1282" s="217">
        <f>IF(N1282="zákl. přenesená",J1282,0)</f>
        <v>0</v>
      </c>
      <c r="BH1282" s="217">
        <f>IF(N1282="sníž. přenesená",J1282,0)</f>
        <v>0</v>
      </c>
      <c r="BI1282" s="217">
        <f>IF(N1282="nulová",J1282,0)</f>
        <v>0</v>
      </c>
      <c r="BJ1282" s="20" t="s">
        <v>82</v>
      </c>
      <c r="BK1282" s="217">
        <f>ROUND(I1282*H1282,2)</f>
        <v>0</v>
      </c>
      <c r="BL1282" s="20" t="s">
        <v>235</v>
      </c>
      <c r="BM1282" s="216" t="s">
        <v>1893</v>
      </c>
    </row>
    <row r="1283" s="13" customFormat="1">
      <c r="A1283" s="13"/>
      <c r="B1283" s="223"/>
      <c r="C1283" s="224"/>
      <c r="D1283" s="225" t="s">
        <v>226</v>
      </c>
      <c r="E1283" s="224"/>
      <c r="F1283" s="227" t="s">
        <v>1894</v>
      </c>
      <c r="G1283" s="224"/>
      <c r="H1283" s="228">
        <v>18.359999999999999</v>
      </c>
      <c r="I1283" s="229"/>
      <c r="J1283" s="224"/>
      <c r="K1283" s="224"/>
      <c r="L1283" s="230"/>
      <c r="M1283" s="231"/>
      <c r="N1283" s="232"/>
      <c r="O1283" s="232"/>
      <c r="P1283" s="232"/>
      <c r="Q1283" s="232"/>
      <c r="R1283" s="232"/>
      <c r="S1283" s="232"/>
      <c r="T1283" s="233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34" t="s">
        <v>226</v>
      </c>
      <c r="AU1283" s="234" t="s">
        <v>84</v>
      </c>
      <c r="AV1283" s="13" t="s">
        <v>84</v>
      </c>
      <c r="AW1283" s="13" t="s">
        <v>4</v>
      </c>
      <c r="AX1283" s="13" t="s">
        <v>82</v>
      </c>
      <c r="AY1283" s="234" t="s">
        <v>216</v>
      </c>
    </row>
    <row r="1284" s="2" customFormat="1" ht="24.15" customHeight="1">
      <c r="A1284" s="41"/>
      <c r="B1284" s="42"/>
      <c r="C1284" s="246" t="s">
        <v>1895</v>
      </c>
      <c r="D1284" s="246" t="s">
        <v>278</v>
      </c>
      <c r="E1284" s="247" t="s">
        <v>1896</v>
      </c>
      <c r="F1284" s="248" t="s">
        <v>1897</v>
      </c>
      <c r="G1284" s="249" t="s">
        <v>125</v>
      </c>
      <c r="H1284" s="250">
        <v>13.26</v>
      </c>
      <c r="I1284" s="251"/>
      <c r="J1284" s="252">
        <f>ROUND(I1284*H1284,2)</f>
        <v>0</v>
      </c>
      <c r="K1284" s="248" t="s">
        <v>19</v>
      </c>
      <c r="L1284" s="253"/>
      <c r="M1284" s="254" t="s">
        <v>19</v>
      </c>
      <c r="N1284" s="255" t="s">
        <v>45</v>
      </c>
      <c r="O1284" s="87"/>
      <c r="P1284" s="214">
        <f>O1284*H1284</f>
        <v>0</v>
      </c>
      <c r="Q1284" s="214">
        <v>0</v>
      </c>
      <c r="R1284" s="214">
        <f>Q1284*H1284</f>
        <v>0</v>
      </c>
      <c r="S1284" s="214">
        <v>0</v>
      </c>
      <c r="T1284" s="215">
        <f>S1284*H1284</f>
        <v>0</v>
      </c>
      <c r="U1284" s="41"/>
      <c r="V1284" s="41"/>
      <c r="W1284" s="41"/>
      <c r="X1284" s="41"/>
      <c r="Y1284" s="41"/>
      <c r="Z1284" s="41"/>
      <c r="AA1284" s="41"/>
      <c r="AB1284" s="41"/>
      <c r="AC1284" s="41"/>
      <c r="AD1284" s="41"/>
      <c r="AE1284" s="41"/>
      <c r="AR1284" s="216" t="s">
        <v>392</v>
      </c>
      <c r="AT1284" s="216" t="s">
        <v>278</v>
      </c>
      <c r="AU1284" s="216" t="s">
        <v>84</v>
      </c>
      <c r="AY1284" s="20" t="s">
        <v>216</v>
      </c>
      <c r="BE1284" s="217">
        <f>IF(N1284="základní",J1284,0)</f>
        <v>0</v>
      </c>
      <c r="BF1284" s="217">
        <f>IF(N1284="snížená",J1284,0)</f>
        <v>0</v>
      </c>
      <c r="BG1284" s="217">
        <f>IF(N1284="zákl. přenesená",J1284,0)</f>
        <v>0</v>
      </c>
      <c r="BH1284" s="217">
        <f>IF(N1284="sníž. přenesená",J1284,0)</f>
        <v>0</v>
      </c>
      <c r="BI1284" s="217">
        <f>IF(N1284="nulová",J1284,0)</f>
        <v>0</v>
      </c>
      <c r="BJ1284" s="20" t="s">
        <v>82</v>
      </c>
      <c r="BK1284" s="217">
        <f>ROUND(I1284*H1284,2)</f>
        <v>0</v>
      </c>
      <c r="BL1284" s="20" t="s">
        <v>235</v>
      </c>
      <c r="BM1284" s="216" t="s">
        <v>1898</v>
      </c>
    </row>
    <row r="1285" s="13" customFormat="1">
      <c r="A1285" s="13"/>
      <c r="B1285" s="223"/>
      <c r="C1285" s="224"/>
      <c r="D1285" s="225" t="s">
        <v>226</v>
      </c>
      <c r="E1285" s="224"/>
      <c r="F1285" s="227" t="s">
        <v>1899</v>
      </c>
      <c r="G1285" s="224"/>
      <c r="H1285" s="228">
        <v>13.26</v>
      </c>
      <c r="I1285" s="229"/>
      <c r="J1285" s="224"/>
      <c r="K1285" s="224"/>
      <c r="L1285" s="230"/>
      <c r="M1285" s="231"/>
      <c r="N1285" s="232"/>
      <c r="O1285" s="232"/>
      <c r="P1285" s="232"/>
      <c r="Q1285" s="232"/>
      <c r="R1285" s="232"/>
      <c r="S1285" s="232"/>
      <c r="T1285" s="23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234" t="s">
        <v>226</v>
      </c>
      <c r="AU1285" s="234" t="s">
        <v>84</v>
      </c>
      <c r="AV1285" s="13" t="s">
        <v>84</v>
      </c>
      <c r="AW1285" s="13" t="s">
        <v>4</v>
      </c>
      <c r="AX1285" s="13" t="s">
        <v>82</v>
      </c>
      <c r="AY1285" s="234" t="s">
        <v>216</v>
      </c>
    </row>
    <row r="1286" s="2" customFormat="1" ht="24.15" customHeight="1">
      <c r="A1286" s="41"/>
      <c r="B1286" s="42"/>
      <c r="C1286" s="246" t="s">
        <v>1900</v>
      </c>
      <c r="D1286" s="246" t="s">
        <v>278</v>
      </c>
      <c r="E1286" s="247" t="s">
        <v>1901</v>
      </c>
      <c r="F1286" s="248" t="s">
        <v>1902</v>
      </c>
      <c r="G1286" s="249" t="s">
        <v>281</v>
      </c>
      <c r="H1286" s="250">
        <v>1</v>
      </c>
      <c r="I1286" s="251"/>
      <c r="J1286" s="252">
        <f>ROUND(I1286*H1286,2)</f>
        <v>0</v>
      </c>
      <c r="K1286" s="248" t="s">
        <v>19</v>
      </c>
      <c r="L1286" s="253"/>
      <c r="M1286" s="254" t="s">
        <v>19</v>
      </c>
      <c r="N1286" s="255" t="s">
        <v>45</v>
      </c>
      <c r="O1286" s="87"/>
      <c r="P1286" s="214">
        <f>O1286*H1286</f>
        <v>0</v>
      </c>
      <c r="Q1286" s="214">
        <v>0</v>
      </c>
      <c r="R1286" s="214">
        <f>Q1286*H1286</f>
        <v>0</v>
      </c>
      <c r="S1286" s="214">
        <v>0</v>
      </c>
      <c r="T1286" s="215">
        <f>S1286*H1286</f>
        <v>0</v>
      </c>
      <c r="U1286" s="41"/>
      <c r="V1286" s="41"/>
      <c r="W1286" s="41"/>
      <c r="X1286" s="41"/>
      <c r="Y1286" s="41"/>
      <c r="Z1286" s="41"/>
      <c r="AA1286" s="41"/>
      <c r="AB1286" s="41"/>
      <c r="AC1286" s="41"/>
      <c r="AD1286" s="41"/>
      <c r="AE1286" s="41"/>
      <c r="AR1286" s="216" t="s">
        <v>392</v>
      </c>
      <c r="AT1286" s="216" t="s">
        <v>278</v>
      </c>
      <c r="AU1286" s="216" t="s">
        <v>84</v>
      </c>
      <c r="AY1286" s="20" t="s">
        <v>216</v>
      </c>
      <c r="BE1286" s="217">
        <f>IF(N1286="základní",J1286,0)</f>
        <v>0</v>
      </c>
      <c r="BF1286" s="217">
        <f>IF(N1286="snížená",J1286,0)</f>
        <v>0</v>
      </c>
      <c r="BG1286" s="217">
        <f>IF(N1286="zákl. přenesená",J1286,0)</f>
        <v>0</v>
      </c>
      <c r="BH1286" s="217">
        <f>IF(N1286="sníž. přenesená",J1286,0)</f>
        <v>0</v>
      </c>
      <c r="BI1286" s="217">
        <f>IF(N1286="nulová",J1286,0)</f>
        <v>0</v>
      </c>
      <c r="BJ1286" s="20" t="s">
        <v>82</v>
      </c>
      <c r="BK1286" s="217">
        <f>ROUND(I1286*H1286,2)</f>
        <v>0</v>
      </c>
      <c r="BL1286" s="20" t="s">
        <v>235</v>
      </c>
      <c r="BM1286" s="216" t="s">
        <v>1903</v>
      </c>
    </row>
    <row r="1287" s="2" customFormat="1" ht="16.5" customHeight="1">
      <c r="A1287" s="41"/>
      <c r="B1287" s="42"/>
      <c r="C1287" s="246" t="s">
        <v>1904</v>
      </c>
      <c r="D1287" s="246" t="s">
        <v>278</v>
      </c>
      <c r="E1287" s="247" t="s">
        <v>1905</v>
      </c>
      <c r="F1287" s="248" t="s">
        <v>1906</v>
      </c>
      <c r="G1287" s="249" t="s">
        <v>125</v>
      </c>
      <c r="H1287" s="250">
        <v>20</v>
      </c>
      <c r="I1287" s="251"/>
      <c r="J1287" s="252">
        <f>ROUND(I1287*H1287,2)</f>
        <v>0</v>
      </c>
      <c r="K1287" s="248" t="s">
        <v>19</v>
      </c>
      <c r="L1287" s="253"/>
      <c r="M1287" s="254" t="s">
        <v>19</v>
      </c>
      <c r="N1287" s="255" t="s">
        <v>45</v>
      </c>
      <c r="O1287" s="87"/>
      <c r="P1287" s="214">
        <f>O1287*H1287</f>
        <v>0</v>
      </c>
      <c r="Q1287" s="214">
        <v>0</v>
      </c>
      <c r="R1287" s="214">
        <f>Q1287*H1287</f>
        <v>0</v>
      </c>
      <c r="S1287" s="214">
        <v>0</v>
      </c>
      <c r="T1287" s="215">
        <f>S1287*H1287</f>
        <v>0</v>
      </c>
      <c r="U1287" s="41"/>
      <c r="V1287" s="41"/>
      <c r="W1287" s="41"/>
      <c r="X1287" s="41"/>
      <c r="Y1287" s="41"/>
      <c r="Z1287" s="41"/>
      <c r="AA1287" s="41"/>
      <c r="AB1287" s="41"/>
      <c r="AC1287" s="41"/>
      <c r="AD1287" s="41"/>
      <c r="AE1287" s="41"/>
      <c r="AR1287" s="216" t="s">
        <v>392</v>
      </c>
      <c r="AT1287" s="216" t="s">
        <v>278</v>
      </c>
      <c r="AU1287" s="216" t="s">
        <v>84</v>
      </c>
      <c r="AY1287" s="20" t="s">
        <v>216</v>
      </c>
      <c r="BE1287" s="217">
        <f>IF(N1287="základní",J1287,0)</f>
        <v>0</v>
      </c>
      <c r="BF1287" s="217">
        <f>IF(N1287="snížená",J1287,0)</f>
        <v>0</v>
      </c>
      <c r="BG1287" s="217">
        <f>IF(N1287="zákl. přenesená",J1287,0)</f>
        <v>0</v>
      </c>
      <c r="BH1287" s="217">
        <f>IF(N1287="sníž. přenesená",J1287,0)</f>
        <v>0</v>
      </c>
      <c r="BI1287" s="217">
        <f>IF(N1287="nulová",J1287,0)</f>
        <v>0</v>
      </c>
      <c r="BJ1287" s="20" t="s">
        <v>82</v>
      </c>
      <c r="BK1287" s="217">
        <f>ROUND(I1287*H1287,2)</f>
        <v>0</v>
      </c>
      <c r="BL1287" s="20" t="s">
        <v>235</v>
      </c>
      <c r="BM1287" s="216" t="s">
        <v>1907</v>
      </c>
    </row>
    <row r="1288" s="2" customFormat="1" ht="16.5" customHeight="1">
      <c r="A1288" s="41"/>
      <c r="B1288" s="42"/>
      <c r="C1288" s="246" t="s">
        <v>1908</v>
      </c>
      <c r="D1288" s="246" t="s">
        <v>278</v>
      </c>
      <c r="E1288" s="247" t="s">
        <v>1909</v>
      </c>
      <c r="F1288" s="248" t="s">
        <v>1910</v>
      </c>
      <c r="G1288" s="249" t="s">
        <v>125</v>
      </c>
      <c r="H1288" s="250">
        <v>8.6699999999999999</v>
      </c>
      <c r="I1288" s="251"/>
      <c r="J1288" s="252">
        <f>ROUND(I1288*H1288,2)</f>
        <v>0</v>
      </c>
      <c r="K1288" s="248" t="s">
        <v>19</v>
      </c>
      <c r="L1288" s="253"/>
      <c r="M1288" s="254" t="s">
        <v>19</v>
      </c>
      <c r="N1288" s="255" t="s">
        <v>45</v>
      </c>
      <c r="O1288" s="87"/>
      <c r="P1288" s="214">
        <f>O1288*H1288</f>
        <v>0</v>
      </c>
      <c r="Q1288" s="214">
        <v>0</v>
      </c>
      <c r="R1288" s="214">
        <f>Q1288*H1288</f>
        <v>0</v>
      </c>
      <c r="S1288" s="214">
        <v>0</v>
      </c>
      <c r="T1288" s="215">
        <f>S1288*H1288</f>
        <v>0</v>
      </c>
      <c r="U1288" s="41"/>
      <c r="V1288" s="41"/>
      <c r="W1288" s="41"/>
      <c r="X1288" s="41"/>
      <c r="Y1288" s="41"/>
      <c r="Z1288" s="41"/>
      <c r="AA1288" s="41"/>
      <c r="AB1288" s="41"/>
      <c r="AC1288" s="41"/>
      <c r="AD1288" s="41"/>
      <c r="AE1288" s="41"/>
      <c r="AR1288" s="216" t="s">
        <v>392</v>
      </c>
      <c r="AT1288" s="216" t="s">
        <v>278</v>
      </c>
      <c r="AU1288" s="216" t="s">
        <v>84</v>
      </c>
      <c r="AY1288" s="20" t="s">
        <v>216</v>
      </c>
      <c r="BE1288" s="217">
        <f>IF(N1288="základní",J1288,0)</f>
        <v>0</v>
      </c>
      <c r="BF1288" s="217">
        <f>IF(N1288="snížená",J1288,0)</f>
        <v>0</v>
      </c>
      <c r="BG1288" s="217">
        <f>IF(N1288="zákl. přenesená",J1288,0)</f>
        <v>0</v>
      </c>
      <c r="BH1288" s="217">
        <f>IF(N1288="sníž. přenesená",J1288,0)</f>
        <v>0</v>
      </c>
      <c r="BI1288" s="217">
        <f>IF(N1288="nulová",J1288,0)</f>
        <v>0</v>
      </c>
      <c r="BJ1288" s="20" t="s">
        <v>82</v>
      </c>
      <c r="BK1288" s="217">
        <f>ROUND(I1288*H1288,2)</f>
        <v>0</v>
      </c>
      <c r="BL1288" s="20" t="s">
        <v>235</v>
      </c>
      <c r="BM1288" s="216" t="s">
        <v>1911</v>
      </c>
    </row>
    <row r="1289" s="13" customFormat="1">
      <c r="A1289" s="13"/>
      <c r="B1289" s="223"/>
      <c r="C1289" s="224"/>
      <c r="D1289" s="225" t="s">
        <v>226</v>
      </c>
      <c r="E1289" s="224"/>
      <c r="F1289" s="227" t="s">
        <v>1912</v>
      </c>
      <c r="G1289" s="224"/>
      <c r="H1289" s="228">
        <v>8.6699999999999999</v>
      </c>
      <c r="I1289" s="229"/>
      <c r="J1289" s="224"/>
      <c r="K1289" s="224"/>
      <c r="L1289" s="230"/>
      <c r="M1289" s="231"/>
      <c r="N1289" s="232"/>
      <c r="O1289" s="232"/>
      <c r="P1289" s="232"/>
      <c r="Q1289" s="232"/>
      <c r="R1289" s="232"/>
      <c r="S1289" s="232"/>
      <c r="T1289" s="233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T1289" s="234" t="s">
        <v>226</v>
      </c>
      <c r="AU1289" s="234" t="s">
        <v>84</v>
      </c>
      <c r="AV1289" s="13" t="s">
        <v>84</v>
      </c>
      <c r="AW1289" s="13" t="s">
        <v>4</v>
      </c>
      <c r="AX1289" s="13" t="s">
        <v>82</v>
      </c>
      <c r="AY1289" s="234" t="s">
        <v>216</v>
      </c>
    </row>
    <row r="1290" s="2" customFormat="1" ht="16.5" customHeight="1">
      <c r="A1290" s="41"/>
      <c r="B1290" s="42"/>
      <c r="C1290" s="246" t="s">
        <v>1913</v>
      </c>
      <c r="D1290" s="246" t="s">
        <v>278</v>
      </c>
      <c r="E1290" s="247" t="s">
        <v>1914</v>
      </c>
      <c r="F1290" s="248" t="s">
        <v>1915</v>
      </c>
      <c r="G1290" s="249" t="s">
        <v>125</v>
      </c>
      <c r="H1290" s="250">
        <v>8.1600000000000001</v>
      </c>
      <c r="I1290" s="251"/>
      <c r="J1290" s="252">
        <f>ROUND(I1290*H1290,2)</f>
        <v>0</v>
      </c>
      <c r="K1290" s="248" t="s">
        <v>19</v>
      </c>
      <c r="L1290" s="253"/>
      <c r="M1290" s="254" t="s">
        <v>19</v>
      </c>
      <c r="N1290" s="255" t="s">
        <v>45</v>
      </c>
      <c r="O1290" s="87"/>
      <c r="P1290" s="214">
        <f>O1290*H1290</f>
        <v>0</v>
      </c>
      <c r="Q1290" s="214">
        <v>0</v>
      </c>
      <c r="R1290" s="214">
        <f>Q1290*H1290</f>
        <v>0</v>
      </c>
      <c r="S1290" s="214">
        <v>0</v>
      </c>
      <c r="T1290" s="215">
        <f>S1290*H1290</f>
        <v>0</v>
      </c>
      <c r="U1290" s="41"/>
      <c r="V1290" s="41"/>
      <c r="W1290" s="41"/>
      <c r="X1290" s="41"/>
      <c r="Y1290" s="41"/>
      <c r="Z1290" s="41"/>
      <c r="AA1290" s="41"/>
      <c r="AB1290" s="41"/>
      <c r="AC1290" s="41"/>
      <c r="AD1290" s="41"/>
      <c r="AE1290" s="41"/>
      <c r="AR1290" s="216" t="s">
        <v>392</v>
      </c>
      <c r="AT1290" s="216" t="s">
        <v>278</v>
      </c>
      <c r="AU1290" s="216" t="s">
        <v>84</v>
      </c>
      <c r="AY1290" s="20" t="s">
        <v>216</v>
      </c>
      <c r="BE1290" s="217">
        <f>IF(N1290="základní",J1290,0)</f>
        <v>0</v>
      </c>
      <c r="BF1290" s="217">
        <f>IF(N1290="snížená",J1290,0)</f>
        <v>0</v>
      </c>
      <c r="BG1290" s="217">
        <f>IF(N1290="zákl. přenesená",J1290,0)</f>
        <v>0</v>
      </c>
      <c r="BH1290" s="217">
        <f>IF(N1290="sníž. přenesená",J1290,0)</f>
        <v>0</v>
      </c>
      <c r="BI1290" s="217">
        <f>IF(N1290="nulová",J1290,0)</f>
        <v>0</v>
      </c>
      <c r="BJ1290" s="20" t="s">
        <v>82</v>
      </c>
      <c r="BK1290" s="217">
        <f>ROUND(I1290*H1290,2)</f>
        <v>0</v>
      </c>
      <c r="BL1290" s="20" t="s">
        <v>235</v>
      </c>
      <c r="BM1290" s="216" t="s">
        <v>1916</v>
      </c>
    </row>
    <row r="1291" s="13" customFormat="1">
      <c r="A1291" s="13"/>
      <c r="B1291" s="223"/>
      <c r="C1291" s="224"/>
      <c r="D1291" s="225" t="s">
        <v>226</v>
      </c>
      <c r="E1291" s="224"/>
      <c r="F1291" s="227" t="s">
        <v>1835</v>
      </c>
      <c r="G1291" s="224"/>
      <c r="H1291" s="228">
        <v>8.1600000000000001</v>
      </c>
      <c r="I1291" s="229"/>
      <c r="J1291" s="224"/>
      <c r="K1291" s="224"/>
      <c r="L1291" s="230"/>
      <c r="M1291" s="231"/>
      <c r="N1291" s="232"/>
      <c r="O1291" s="232"/>
      <c r="P1291" s="232"/>
      <c r="Q1291" s="232"/>
      <c r="R1291" s="232"/>
      <c r="S1291" s="232"/>
      <c r="T1291" s="233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T1291" s="234" t="s">
        <v>226</v>
      </c>
      <c r="AU1291" s="234" t="s">
        <v>84</v>
      </c>
      <c r="AV1291" s="13" t="s">
        <v>84</v>
      </c>
      <c r="AW1291" s="13" t="s">
        <v>4</v>
      </c>
      <c r="AX1291" s="13" t="s">
        <v>82</v>
      </c>
      <c r="AY1291" s="234" t="s">
        <v>216</v>
      </c>
    </row>
    <row r="1292" s="2" customFormat="1" ht="16.5" customHeight="1">
      <c r="A1292" s="41"/>
      <c r="B1292" s="42"/>
      <c r="C1292" s="246" t="s">
        <v>1917</v>
      </c>
      <c r="D1292" s="246" t="s">
        <v>278</v>
      </c>
      <c r="E1292" s="247" t="s">
        <v>1918</v>
      </c>
      <c r="F1292" s="248" t="s">
        <v>1919</v>
      </c>
      <c r="G1292" s="249" t="s">
        <v>125</v>
      </c>
      <c r="H1292" s="250">
        <v>6.1200000000000001</v>
      </c>
      <c r="I1292" s="251"/>
      <c r="J1292" s="252">
        <f>ROUND(I1292*H1292,2)</f>
        <v>0</v>
      </c>
      <c r="K1292" s="248" t="s">
        <v>19</v>
      </c>
      <c r="L1292" s="253"/>
      <c r="M1292" s="254" t="s">
        <v>19</v>
      </c>
      <c r="N1292" s="255" t="s">
        <v>45</v>
      </c>
      <c r="O1292" s="87"/>
      <c r="P1292" s="214">
        <f>O1292*H1292</f>
        <v>0</v>
      </c>
      <c r="Q1292" s="214">
        <v>0</v>
      </c>
      <c r="R1292" s="214">
        <f>Q1292*H1292</f>
        <v>0</v>
      </c>
      <c r="S1292" s="214">
        <v>0</v>
      </c>
      <c r="T1292" s="215">
        <f>S1292*H1292</f>
        <v>0</v>
      </c>
      <c r="U1292" s="41"/>
      <c r="V1292" s="41"/>
      <c r="W1292" s="41"/>
      <c r="X1292" s="41"/>
      <c r="Y1292" s="41"/>
      <c r="Z1292" s="41"/>
      <c r="AA1292" s="41"/>
      <c r="AB1292" s="41"/>
      <c r="AC1292" s="41"/>
      <c r="AD1292" s="41"/>
      <c r="AE1292" s="41"/>
      <c r="AR1292" s="216" t="s">
        <v>392</v>
      </c>
      <c r="AT1292" s="216" t="s">
        <v>278</v>
      </c>
      <c r="AU1292" s="216" t="s">
        <v>84</v>
      </c>
      <c r="AY1292" s="20" t="s">
        <v>216</v>
      </c>
      <c r="BE1292" s="217">
        <f>IF(N1292="základní",J1292,0)</f>
        <v>0</v>
      </c>
      <c r="BF1292" s="217">
        <f>IF(N1292="snížená",J1292,0)</f>
        <v>0</v>
      </c>
      <c r="BG1292" s="217">
        <f>IF(N1292="zákl. přenesená",J1292,0)</f>
        <v>0</v>
      </c>
      <c r="BH1292" s="217">
        <f>IF(N1292="sníž. přenesená",J1292,0)</f>
        <v>0</v>
      </c>
      <c r="BI1292" s="217">
        <f>IF(N1292="nulová",J1292,0)</f>
        <v>0</v>
      </c>
      <c r="BJ1292" s="20" t="s">
        <v>82</v>
      </c>
      <c r="BK1292" s="217">
        <f>ROUND(I1292*H1292,2)</f>
        <v>0</v>
      </c>
      <c r="BL1292" s="20" t="s">
        <v>235</v>
      </c>
      <c r="BM1292" s="216" t="s">
        <v>1920</v>
      </c>
    </row>
    <row r="1293" s="13" customFormat="1">
      <c r="A1293" s="13"/>
      <c r="B1293" s="223"/>
      <c r="C1293" s="224"/>
      <c r="D1293" s="225" t="s">
        <v>226</v>
      </c>
      <c r="E1293" s="224"/>
      <c r="F1293" s="227" t="s">
        <v>1787</v>
      </c>
      <c r="G1293" s="224"/>
      <c r="H1293" s="228">
        <v>6.1200000000000001</v>
      </c>
      <c r="I1293" s="229"/>
      <c r="J1293" s="224"/>
      <c r="K1293" s="224"/>
      <c r="L1293" s="230"/>
      <c r="M1293" s="231"/>
      <c r="N1293" s="232"/>
      <c r="O1293" s="232"/>
      <c r="P1293" s="232"/>
      <c r="Q1293" s="232"/>
      <c r="R1293" s="232"/>
      <c r="S1293" s="232"/>
      <c r="T1293" s="233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T1293" s="234" t="s">
        <v>226</v>
      </c>
      <c r="AU1293" s="234" t="s">
        <v>84</v>
      </c>
      <c r="AV1293" s="13" t="s">
        <v>84</v>
      </c>
      <c r="AW1293" s="13" t="s">
        <v>4</v>
      </c>
      <c r="AX1293" s="13" t="s">
        <v>82</v>
      </c>
      <c r="AY1293" s="234" t="s">
        <v>216</v>
      </c>
    </row>
    <row r="1294" s="2" customFormat="1" ht="16.5" customHeight="1">
      <c r="A1294" s="41"/>
      <c r="B1294" s="42"/>
      <c r="C1294" s="246" t="s">
        <v>1921</v>
      </c>
      <c r="D1294" s="246" t="s">
        <v>278</v>
      </c>
      <c r="E1294" s="247" t="s">
        <v>1922</v>
      </c>
      <c r="F1294" s="248" t="s">
        <v>1923</v>
      </c>
      <c r="G1294" s="249" t="s">
        <v>125</v>
      </c>
      <c r="H1294" s="250">
        <v>6.1200000000000001</v>
      </c>
      <c r="I1294" s="251"/>
      <c r="J1294" s="252">
        <f>ROUND(I1294*H1294,2)</f>
        <v>0</v>
      </c>
      <c r="K1294" s="248" t="s">
        <v>19</v>
      </c>
      <c r="L1294" s="253"/>
      <c r="M1294" s="254" t="s">
        <v>19</v>
      </c>
      <c r="N1294" s="255" t="s">
        <v>45</v>
      </c>
      <c r="O1294" s="87"/>
      <c r="P1294" s="214">
        <f>O1294*H1294</f>
        <v>0</v>
      </c>
      <c r="Q1294" s="214">
        <v>0</v>
      </c>
      <c r="R1294" s="214">
        <f>Q1294*H1294</f>
        <v>0</v>
      </c>
      <c r="S1294" s="214">
        <v>0</v>
      </c>
      <c r="T1294" s="215">
        <f>S1294*H1294</f>
        <v>0</v>
      </c>
      <c r="U1294" s="41"/>
      <c r="V1294" s="41"/>
      <c r="W1294" s="41"/>
      <c r="X1294" s="41"/>
      <c r="Y1294" s="41"/>
      <c r="Z1294" s="41"/>
      <c r="AA1294" s="41"/>
      <c r="AB1294" s="41"/>
      <c r="AC1294" s="41"/>
      <c r="AD1294" s="41"/>
      <c r="AE1294" s="41"/>
      <c r="AR1294" s="216" t="s">
        <v>392</v>
      </c>
      <c r="AT1294" s="216" t="s">
        <v>278</v>
      </c>
      <c r="AU1294" s="216" t="s">
        <v>84</v>
      </c>
      <c r="AY1294" s="20" t="s">
        <v>216</v>
      </c>
      <c r="BE1294" s="217">
        <f>IF(N1294="základní",J1294,0)</f>
        <v>0</v>
      </c>
      <c r="BF1294" s="217">
        <f>IF(N1294="snížená",J1294,0)</f>
        <v>0</v>
      </c>
      <c r="BG1294" s="217">
        <f>IF(N1294="zákl. přenesená",J1294,0)</f>
        <v>0</v>
      </c>
      <c r="BH1294" s="217">
        <f>IF(N1294="sníž. přenesená",J1294,0)</f>
        <v>0</v>
      </c>
      <c r="BI1294" s="217">
        <f>IF(N1294="nulová",J1294,0)</f>
        <v>0</v>
      </c>
      <c r="BJ1294" s="20" t="s">
        <v>82</v>
      </c>
      <c r="BK1294" s="217">
        <f>ROUND(I1294*H1294,2)</f>
        <v>0</v>
      </c>
      <c r="BL1294" s="20" t="s">
        <v>235</v>
      </c>
      <c r="BM1294" s="216" t="s">
        <v>1924</v>
      </c>
    </row>
    <row r="1295" s="13" customFormat="1">
      <c r="A1295" s="13"/>
      <c r="B1295" s="223"/>
      <c r="C1295" s="224"/>
      <c r="D1295" s="225" t="s">
        <v>226</v>
      </c>
      <c r="E1295" s="224"/>
      <c r="F1295" s="227" t="s">
        <v>1787</v>
      </c>
      <c r="G1295" s="224"/>
      <c r="H1295" s="228">
        <v>6.1200000000000001</v>
      </c>
      <c r="I1295" s="229"/>
      <c r="J1295" s="224"/>
      <c r="K1295" s="224"/>
      <c r="L1295" s="230"/>
      <c r="M1295" s="231"/>
      <c r="N1295" s="232"/>
      <c r="O1295" s="232"/>
      <c r="P1295" s="232"/>
      <c r="Q1295" s="232"/>
      <c r="R1295" s="232"/>
      <c r="S1295" s="232"/>
      <c r="T1295" s="233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T1295" s="234" t="s">
        <v>226</v>
      </c>
      <c r="AU1295" s="234" t="s">
        <v>84</v>
      </c>
      <c r="AV1295" s="13" t="s">
        <v>84</v>
      </c>
      <c r="AW1295" s="13" t="s">
        <v>4</v>
      </c>
      <c r="AX1295" s="13" t="s">
        <v>82</v>
      </c>
      <c r="AY1295" s="234" t="s">
        <v>216</v>
      </c>
    </row>
    <row r="1296" s="2" customFormat="1" ht="16.5" customHeight="1">
      <c r="A1296" s="41"/>
      <c r="B1296" s="42"/>
      <c r="C1296" s="246" t="s">
        <v>1925</v>
      </c>
      <c r="D1296" s="246" t="s">
        <v>278</v>
      </c>
      <c r="E1296" s="247" t="s">
        <v>1926</v>
      </c>
      <c r="F1296" s="248" t="s">
        <v>1927</v>
      </c>
      <c r="G1296" s="249" t="s">
        <v>125</v>
      </c>
      <c r="H1296" s="250">
        <v>6.1200000000000001</v>
      </c>
      <c r="I1296" s="251"/>
      <c r="J1296" s="252">
        <f>ROUND(I1296*H1296,2)</f>
        <v>0</v>
      </c>
      <c r="K1296" s="248" t="s">
        <v>19</v>
      </c>
      <c r="L1296" s="253"/>
      <c r="M1296" s="254" t="s">
        <v>19</v>
      </c>
      <c r="N1296" s="255" t="s">
        <v>45</v>
      </c>
      <c r="O1296" s="87"/>
      <c r="P1296" s="214">
        <f>O1296*H1296</f>
        <v>0</v>
      </c>
      <c r="Q1296" s="214">
        <v>0</v>
      </c>
      <c r="R1296" s="214">
        <f>Q1296*H1296</f>
        <v>0</v>
      </c>
      <c r="S1296" s="214">
        <v>0</v>
      </c>
      <c r="T1296" s="215">
        <f>S1296*H1296</f>
        <v>0</v>
      </c>
      <c r="U1296" s="41"/>
      <c r="V1296" s="41"/>
      <c r="W1296" s="41"/>
      <c r="X1296" s="41"/>
      <c r="Y1296" s="41"/>
      <c r="Z1296" s="41"/>
      <c r="AA1296" s="41"/>
      <c r="AB1296" s="41"/>
      <c r="AC1296" s="41"/>
      <c r="AD1296" s="41"/>
      <c r="AE1296" s="41"/>
      <c r="AR1296" s="216" t="s">
        <v>392</v>
      </c>
      <c r="AT1296" s="216" t="s">
        <v>278</v>
      </c>
      <c r="AU1296" s="216" t="s">
        <v>84</v>
      </c>
      <c r="AY1296" s="20" t="s">
        <v>216</v>
      </c>
      <c r="BE1296" s="217">
        <f>IF(N1296="základní",J1296,0)</f>
        <v>0</v>
      </c>
      <c r="BF1296" s="217">
        <f>IF(N1296="snížená",J1296,0)</f>
        <v>0</v>
      </c>
      <c r="BG1296" s="217">
        <f>IF(N1296="zákl. přenesená",J1296,0)</f>
        <v>0</v>
      </c>
      <c r="BH1296" s="217">
        <f>IF(N1296="sníž. přenesená",J1296,0)</f>
        <v>0</v>
      </c>
      <c r="BI1296" s="217">
        <f>IF(N1296="nulová",J1296,0)</f>
        <v>0</v>
      </c>
      <c r="BJ1296" s="20" t="s">
        <v>82</v>
      </c>
      <c r="BK1296" s="217">
        <f>ROUND(I1296*H1296,2)</f>
        <v>0</v>
      </c>
      <c r="BL1296" s="20" t="s">
        <v>235</v>
      </c>
      <c r="BM1296" s="216" t="s">
        <v>1928</v>
      </c>
    </row>
    <row r="1297" s="13" customFormat="1">
      <c r="A1297" s="13"/>
      <c r="B1297" s="223"/>
      <c r="C1297" s="224"/>
      <c r="D1297" s="225" t="s">
        <v>226</v>
      </c>
      <c r="E1297" s="224"/>
      <c r="F1297" s="227" t="s">
        <v>1787</v>
      </c>
      <c r="G1297" s="224"/>
      <c r="H1297" s="228">
        <v>6.1200000000000001</v>
      </c>
      <c r="I1297" s="229"/>
      <c r="J1297" s="224"/>
      <c r="K1297" s="224"/>
      <c r="L1297" s="230"/>
      <c r="M1297" s="231"/>
      <c r="N1297" s="232"/>
      <c r="O1297" s="232"/>
      <c r="P1297" s="232"/>
      <c r="Q1297" s="232"/>
      <c r="R1297" s="232"/>
      <c r="S1297" s="232"/>
      <c r="T1297" s="23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T1297" s="234" t="s">
        <v>226</v>
      </c>
      <c r="AU1297" s="234" t="s">
        <v>84</v>
      </c>
      <c r="AV1297" s="13" t="s">
        <v>84</v>
      </c>
      <c r="AW1297" s="13" t="s">
        <v>4</v>
      </c>
      <c r="AX1297" s="13" t="s">
        <v>82</v>
      </c>
      <c r="AY1297" s="234" t="s">
        <v>216</v>
      </c>
    </row>
    <row r="1298" s="2" customFormat="1" ht="16.5" customHeight="1">
      <c r="A1298" s="41"/>
      <c r="B1298" s="42"/>
      <c r="C1298" s="246" t="s">
        <v>1929</v>
      </c>
      <c r="D1298" s="246" t="s">
        <v>278</v>
      </c>
      <c r="E1298" s="247" t="s">
        <v>1930</v>
      </c>
      <c r="F1298" s="248" t="s">
        <v>1931</v>
      </c>
      <c r="G1298" s="249" t="s">
        <v>125</v>
      </c>
      <c r="H1298" s="250">
        <v>23.460000000000001</v>
      </c>
      <c r="I1298" s="251"/>
      <c r="J1298" s="252">
        <f>ROUND(I1298*H1298,2)</f>
        <v>0</v>
      </c>
      <c r="K1298" s="248" t="s">
        <v>19</v>
      </c>
      <c r="L1298" s="253"/>
      <c r="M1298" s="254" t="s">
        <v>19</v>
      </c>
      <c r="N1298" s="255" t="s">
        <v>45</v>
      </c>
      <c r="O1298" s="87"/>
      <c r="P1298" s="214">
        <f>O1298*H1298</f>
        <v>0</v>
      </c>
      <c r="Q1298" s="214">
        <v>0</v>
      </c>
      <c r="R1298" s="214">
        <f>Q1298*H1298</f>
        <v>0</v>
      </c>
      <c r="S1298" s="214">
        <v>0</v>
      </c>
      <c r="T1298" s="215">
        <f>S1298*H1298</f>
        <v>0</v>
      </c>
      <c r="U1298" s="41"/>
      <c r="V1298" s="41"/>
      <c r="W1298" s="41"/>
      <c r="X1298" s="41"/>
      <c r="Y1298" s="41"/>
      <c r="Z1298" s="41"/>
      <c r="AA1298" s="41"/>
      <c r="AB1298" s="41"/>
      <c r="AC1298" s="41"/>
      <c r="AD1298" s="41"/>
      <c r="AE1298" s="41"/>
      <c r="AR1298" s="216" t="s">
        <v>392</v>
      </c>
      <c r="AT1298" s="216" t="s">
        <v>278</v>
      </c>
      <c r="AU1298" s="216" t="s">
        <v>84</v>
      </c>
      <c r="AY1298" s="20" t="s">
        <v>216</v>
      </c>
      <c r="BE1298" s="217">
        <f>IF(N1298="základní",J1298,0)</f>
        <v>0</v>
      </c>
      <c r="BF1298" s="217">
        <f>IF(N1298="snížená",J1298,0)</f>
        <v>0</v>
      </c>
      <c r="BG1298" s="217">
        <f>IF(N1298="zákl. přenesená",J1298,0)</f>
        <v>0</v>
      </c>
      <c r="BH1298" s="217">
        <f>IF(N1298="sníž. přenesená",J1298,0)</f>
        <v>0</v>
      </c>
      <c r="BI1298" s="217">
        <f>IF(N1298="nulová",J1298,0)</f>
        <v>0</v>
      </c>
      <c r="BJ1298" s="20" t="s">
        <v>82</v>
      </c>
      <c r="BK1298" s="217">
        <f>ROUND(I1298*H1298,2)</f>
        <v>0</v>
      </c>
      <c r="BL1298" s="20" t="s">
        <v>235</v>
      </c>
      <c r="BM1298" s="216" t="s">
        <v>1932</v>
      </c>
    </row>
    <row r="1299" s="13" customFormat="1">
      <c r="A1299" s="13"/>
      <c r="B1299" s="223"/>
      <c r="C1299" s="224"/>
      <c r="D1299" s="225" t="s">
        <v>226</v>
      </c>
      <c r="E1299" s="224"/>
      <c r="F1299" s="227" t="s">
        <v>1933</v>
      </c>
      <c r="G1299" s="224"/>
      <c r="H1299" s="228">
        <v>23.460000000000001</v>
      </c>
      <c r="I1299" s="229"/>
      <c r="J1299" s="224"/>
      <c r="K1299" s="224"/>
      <c r="L1299" s="230"/>
      <c r="M1299" s="231"/>
      <c r="N1299" s="232"/>
      <c r="O1299" s="232"/>
      <c r="P1299" s="232"/>
      <c r="Q1299" s="232"/>
      <c r="R1299" s="232"/>
      <c r="S1299" s="232"/>
      <c r="T1299" s="233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34" t="s">
        <v>226</v>
      </c>
      <c r="AU1299" s="234" t="s">
        <v>84</v>
      </c>
      <c r="AV1299" s="13" t="s">
        <v>84</v>
      </c>
      <c r="AW1299" s="13" t="s">
        <v>4</v>
      </c>
      <c r="AX1299" s="13" t="s">
        <v>82</v>
      </c>
      <c r="AY1299" s="234" t="s">
        <v>216</v>
      </c>
    </row>
    <row r="1300" s="2" customFormat="1" ht="16.5" customHeight="1">
      <c r="A1300" s="41"/>
      <c r="B1300" s="42"/>
      <c r="C1300" s="246" t="s">
        <v>1934</v>
      </c>
      <c r="D1300" s="246" t="s">
        <v>278</v>
      </c>
      <c r="E1300" s="247" t="s">
        <v>1935</v>
      </c>
      <c r="F1300" s="248" t="s">
        <v>1936</v>
      </c>
      <c r="G1300" s="249" t="s">
        <v>125</v>
      </c>
      <c r="H1300" s="250">
        <v>13.26</v>
      </c>
      <c r="I1300" s="251"/>
      <c r="J1300" s="252">
        <f>ROUND(I1300*H1300,2)</f>
        <v>0</v>
      </c>
      <c r="K1300" s="248" t="s">
        <v>19</v>
      </c>
      <c r="L1300" s="253"/>
      <c r="M1300" s="254" t="s">
        <v>19</v>
      </c>
      <c r="N1300" s="255" t="s">
        <v>45</v>
      </c>
      <c r="O1300" s="87"/>
      <c r="P1300" s="214">
        <f>O1300*H1300</f>
        <v>0</v>
      </c>
      <c r="Q1300" s="214">
        <v>0</v>
      </c>
      <c r="R1300" s="214">
        <f>Q1300*H1300</f>
        <v>0</v>
      </c>
      <c r="S1300" s="214">
        <v>0</v>
      </c>
      <c r="T1300" s="215">
        <f>S1300*H1300</f>
        <v>0</v>
      </c>
      <c r="U1300" s="41"/>
      <c r="V1300" s="41"/>
      <c r="W1300" s="41"/>
      <c r="X1300" s="41"/>
      <c r="Y1300" s="41"/>
      <c r="Z1300" s="41"/>
      <c r="AA1300" s="41"/>
      <c r="AB1300" s="41"/>
      <c r="AC1300" s="41"/>
      <c r="AD1300" s="41"/>
      <c r="AE1300" s="41"/>
      <c r="AR1300" s="216" t="s">
        <v>392</v>
      </c>
      <c r="AT1300" s="216" t="s">
        <v>278</v>
      </c>
      <c r="AU1300" s="216" t="s">
        <v>84</v>
      </c>
      <c r="AY1300" s="20" t="s">
        <v>216</v>
      </c>
      <c r="BE1300" s="217">
        <f>IF(N1300="základní",J1300,0)</f>
        <v>0</v>
      </c>
      <c r="BF1300" s="217">
        <f>IF(N1300="snížená",J1300,0)</f>
        <v>0</v>
      </c>
      <c r="BG1300" s="217">
        <f>IF(N1300="zákl. přenesená",J1300,0)</f>
        <v>0</v>
      </c>
      <c r="BH1300" s="217">
        <f>IF(N1300="sníž. přenesená",J1300,0)</f>
        <v>0</v>
      </c>
      <c r="BI1300" s="217">
        <f>IF(N1300="nulová",J1300,0)</f>
        <v>0</v>
      </c>
      <c r="BJ1300" s="20" t="s">
        <v>82</v>
      </c>
      <c r="BK1300" s="217">
        <f>ROUND(I1300*H1300,2)</f>
        <v>0</v>
      </c>
      <c r="BL1300" s="20" t="s">
        <v>235</v>
      </c>
      <c r="BM1300" s="216" t="s">
        <v>1937</v>
      </c>
    </row>
    <row r="1301" s="13" customFormat="1">
      <c r="A1301" s="13"/>
      <c r="B1301" s="223"/>
      <c r="C1301" s="224"/>
      <c r="D1301" s="225" t="s">
        <v>226</v>
      </c>
      <c r="E1301" s="224"/>
      <c r="F1301" s="227" t="s">
        <v>1899</v>
      </c>
      <c r="G1301" s="224"/>
      <c r="H1301" s="228">
        <v>13.26</v>
      </c>
      <c r="I1301" s="229"/>
      <c r="J1301" s="224"/>
      <c r="K1301" s="224"/>
      <c r="L1301" s="230"/>
      <c r="M1301" s="231"/>
      <c r="N1301" s="232"/>
      <c r="O1301" s="232"/>
      <c r="P1301" s="232"/>
      <c r="Q1301" s="232"/>
      <c r="R1301" s="232"/>
      <c r="S1301" s="232"/>
      <c r="T1301" s="233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T1301" s="234" t="s">
        <v>226</v>
      </c>
      <c r="AU1301" s="234" t="s">
        <v>84</v>
      </c>
      <c r="AV1301" s="13" t="s">
        <v>84</v>
      </c>
      <c r="AW1301" s="13" t="s">
        <v>4</v>
      </c>
      <c r="AX1301" s="13" t="s">
        <v>82</v>
      </c>
      <c r="AY1301" s="234" t="s">
        <v>216</v>
      </c>
    </row>
    <row r="1302" s="2" customFormat="1" ht="16.5" customHeight="1">
      <c r="A1302" s="41"/>
      <c r="B1302" s="42"/>
      <c r="C1302" s="246" t="s">
        <v>1938</v>
      </c>
      <c r="D1302" s="246" t="s">
        <v>278</v>
      </c>
      <c r="E1302" s="247" t="s">
        <v>1939</v>
      </c>
      <c r="F1302" s="248" t="s">
        <v>1940</v>
      </c>
      <c r="G1302" s="249" t="s">
        <v>125</v>
      </c>
      <c r="H1302" s="250">
        <v>4.0800000000000001</v>
      </c>
      <c r="I1302" s="251"/>
      <c r="J1302" s="252">
        <f>ROUND(I1302*H1302,2)</f>
        <v>0</v>
      </c>
      <c r="K1302" s="248" t="s">
        <v>19</v>
      </c>
      <c r="L1302" s="253"/>
      <c r="M1302" s="254" t="s">
        <v>19</v>
      </c>
      <c r="N1302" s="255" t="s">
        <v>45</v>
      </c>
      <c r="O1302" s="87"/>
      <c r="P1302" s="214">
        <f>O1302*H1302</f>
        <v>0</v>
      </c>
      <c r="Q1302" s="214">
        <v>0</v>
      </c>
      <c r="R1302" s="214">
        <f>Q1302*H1302</f>
        <v>0</v>
      </c>
      <c r="S1302" s="214">
        <v>0</v>
      </c>
      <c r="T1302" s="215">
        <f>S1302*H1302</f>
        <v>0</v>
      </c>
      <c r="U1302" s="41"/>
      <c r="V1302" s="41"/>
      <c r="W1302" s="41"/>
      <c r="X1302" s="41"/>
      <c r="Y1302" s="41"/>
      <c r="Z1302" s="41"/>
      <c r="AA1302" s="41"/>
      <c r="AB1302" s="41"/>
      <c r="AC1302" s="41"/>
      <c r="AD1302" s="41"/>
      <c r="AE1302" s="41"/>
      <c r="AR1302" s="216" t="s">
        <v>392</v>
      </c>
      <c r="AT1302" s="216" t="s">
        <v>278</v>
      </c>
      <c r="AU1302" s="216" t="s">
        <v>84</v>
      </c>
      <c r="AY1302" s="20" t="s">
        <v>216</v>
      </c>
      <c r="BE1302" s="217">
        <f>IF(N1302="základní",J1302,0)</f>
        <v>0</v>
      </c>
      <c r="BF1302" s="217">
        <f>IF(N1302="snížená",J1302,0)</f>
        <v>0</v>
      </c>
      <c r="BG1302" s="217">
        <f>IF(N1302="zákl. přenesená",J1302,0)</f>
        <v>0</v>
      </c>
      <c r="BH1302" s="217">
        <f>IF(N1302="sníž. přenesená",J1302,0)</f>
        <v>0</v>
      </c>
      <c r="BI1302" s="217">
        <f>IF(N1302="nulová",J1302,0)</f>
        <v>0</v>
      </c>
      <c r="BJ1302" s="20" t="s">
        <v>82</v>
      </c>
      <c r="BK1302" s="217">
        <f>ROUND(I1302*H1302,2)</f>
        <v>0</v>
      </c>
      <c r="BL1302" s="20" t="s">
        <v>235</v>
      </c>
      <c r="BM1302" s="216" t="s">
        <v>1941</v>
      </c>
    </row>
    <row r="1303" s="13" customFormat="1">
      <c r="A1303" s="13"/>
      <c r="B1303" s="223"/>
      <c r="C1303" s="224"/>
      <c r="D1303" s="225" t="s">
        <v>226</v>
      </c>
      <c r="E1303" s="224"/>
      <c r="F1303" s="227" t="s">
        <v>1942</v>
      </c>
      <c r="G1303" s="224"/>
      <c r="H1303" s="228">
        <v>4.0800000000000001</v>
      </c>
      <c r="I1303" s="229"/>
      <c r="J1303" s="224"/>
      <c r="K1303" s="224"/>
      <c r="L1303" s="230"/>
      <c r="M1303" s="231"/>
      <c r="N1303" s="232"/>
      <c r="O1303" s="232"/>
      <c r="P1303" s="232"/>
      <c r="Q1303" s="232"/>
      <c r="R1303" s="232"/>
      <c r="S1303" s="232"/>
      <c r="T1303" s="233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T1303" s="234" t="s">
        <v>226</v>
      </c>
      <c r="AU1303" s="234" t="s">
        <v>84</v>
      </c>
      <c r="AV1303" s="13" t="s">
        <v>84</v>
      </c>
      <c r="AW1303" s="13" t="s">
        <v>4</v>
      </c>
      <c r="AX1303" s="13" t="s">
        <v>82</v>
      </c>
      <c r="AY1303" s="234" t="s">
        <v>216</v>
      </c>
    </row>
    <row r="1304" s="2" customFormat="1" ht="16.5" customHeight="1">
      <c r="A1304" s="41"/>
      <c r="B1304" s="42"/>
      <c r="C1304" s="246" t="s">
        <v>1943</v>
      </c>
      <c r="D1304" s="246" t="s">
        <v>278</v>
      </c>
      <c r="E1304" s="247" t="s">
        <v>1944</v>
      </c>
      <c r="F1304" s="248" t="s">
        <v>1945</v>
      </c>
      <c r="G1304" s="249" t="s">
        <v>125</v>
      </c>
      <c r="H1304" s="250">
        <v>2.04</v>
      </c>
      <c r="I1304" s="251"/>
      <c r="J1304" s="252">
        <f>ROUND(I1304*H1304,2)</f>
        <v>0</v>
      </c>
      <c r="K1304" s="248" t="s">
        <v>19</v>
      </c>
      <c r="L1304" s="253"/>
      <c r="M1304" s="254" t="s">
        <v>19</v>
      </c>
      <c r="N1304" s="255" t="s">
        <v>45</v>
      </c>
      <c r="O1304" s="87"/>
      <c r="P1304" s="214">
        <f>O1304*H1304</f>
        <v>0</v>
      </c>
      <c r="Q1304" s="214">
        <v>0</v>
      </c>
      <c r="R1304" s="214">
        <f>Q1304*H1304</f>
        <v>0</v>
      </c>
      <c r="S1304" s="214">
        <v>0</v>
      </c>
      <c r="T1304" s="215">
        <f>S1304*H1304</f>
        <v>0</v>
      </c>
      <c r="U1304" s="41"/>
      <c r="V1304" s="41"/>
      <c r="W1304" s="41"/>
      <c r="X1304" s="41"/>
      <c r="Y1304" s="41"/>
      <c r="Z1304" s="41"/>
      <c r="AA1304" s="41"/>
      <c r="AB1304" s="41"/>
      <c r="AC1304" s="41"/>
      <c r="AD1304" s="41"/>
      <c r="AE1304" s="41"/>
      <c r="AR1304" s="216" t="s">
        <v>392</v>
      </c>
      <c r="AT1304" s="216" t="s">
        <v>278</v>
      </c>
      <c r="AU1304" s="216" t="s">
        <v>84</v>
      </c>
      <c r="AY1304" s="20" t="s">
        <v>216</v>
      </c>
      <c r="BE1304" s="217">
        <f>IF(N1304="základní",J1304,0)</f>
        <v>0</v>
      </c>
      <c r="BF1304" s="217">
        <f>IF(N1304="snížená",J1304,0)</f>
        <v>0</v>
      </c>
      <c r="BG1304" s="217">
        <f>IF(N1304="zákl. přenesená",J1304,0)</f>
        <v>0</v>
      </c>
      <c r="BH1304" s="217">
        <f>IF(N1304="sníž. přenesená",J1304,0)</f>
        <v>0</v>
      </c>
      <c r="BI1304" s="217">
        <f>IF(N1304="nulová",J1304,0)</f>
        <v>0</v>
      </c>
      <c r="BJ1304" s="20" t="s">
        <v>82</v>
      </c>
      <c r="BK1304" s="217">
        <f>ROUND(I1304*H1304,2)</f>
        <v>0</v>
      </c>
      <c r="BL1304" s="20" t="s">
        <v>235</v>
      </c>
      <c r="BM1304" s="216" t="s">
        <v>1946</v>
      </c>
    </row>
    <row r="1305" s="13" customFormat="1">
      <c r="A1305" s="13"/>
      <c r="B1305" s="223"/>
      <c r="C1305" s="224"/>
      <c r="D1305" s="225" t="s">
        <v>226</v>
      </c>
      <c r="E1305" s="224"/>
      <c r="F1305" s="227" t="s">
        <v>1947</v>
      </c>
      <c r="G1305" s="224"/>
      <c r="H1305" s="228">
        <v>2.04</v>
      </c>
      <c r="I1305" s="229"/>
      <c r="J1305" s="224"/>
      <c r="K1305" s="224"/>
      <c r="L1305" s="230"/>
      <c r="M1305" s="231"/>
      <c r="N1305" s="232"/>
      <c r="O1305" s="232"/>
      <c r="P1305" s="232"/>
      <c r="Q1305" s="232"/>
      <c r="R1305" s="232"/>
      <c r="S1305" s="232"/>
      <c r="T1305" s="233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234" t="s">
        <v>226</v>
      </c>
      <c r="AU1305" s="234" t="s">
        <v>84</v>
      </c>
      <c r="AV1305" s="13" t="s">
        <v>84</v>
      </c>
      <c r="AW1305" s="13" t="s">
        <v>4</v>
      </c>
      <c r="AX1305" s="13" t="s">
        <v>82</v>
      </c>
      <c r="AY1305" s="234" t="s">
        <v>216</v>
      </c>
    </row>
    <row r="1306" s="2" customFormat="1" ht="16.5" customHeight="1">
      <c r="A1306" s="41"/>
      <c r="B1306" s="42"/>
      <c r="C1306" s="246" t="s">
        <v>1948</v>
      </c>
      <c r="D1306" s="246" t="s">
        <v>278</v>
      </c>
      <c r="E1306" s="247" t="s">
        <v>1949</v>
      </c>
      <c r="F1306" s="248" t="s">
        <v>1950</v>
      </c>
      <c r="G1306" s="249" t="s">
        <v>125</v>
      </c>
      <c r="H1306" s="250">
        <v>65.280000000000001</v>
      </c>
      <c r="I1306" s="251"/>
      <c r="J1306" s="252">
        <f>ROUND(I1306*H1306,2)</f>
        <v>0</v>
      </c>
      <c r="K1306" s="248" t="s">
        <v>19</v>
      </c>
      <c r="L1306" s="253"/>
      <c r="M1306" s="254" t="s">
        <v>19</v>
      </c>
      <c r="N1306" s="255" t="s">
        <v>45</v>
      </c>
      <c r="O1306" s="87"/>
      <c r="P1306" s="214">
        <f>O1306*H1306</f>
        <v>0</v>
      </c>
      <c r="Q1306" s="214">
        <v>0</v>
      </c>
      <c r="R1306" s="214">
        <f>Q1306*H1306</f>
        <v>0</v>
      </c>
      <c r="S1306" s="214">
        <v>0</v>
      </c>
      <c r="T1306" s="215">
        <f>S1306*H1306</f>
        <v>0</v>
      </c>
      <c r="U1306" s="41"/>
      <c r="V1306" s="41"/>
      <c r="W1306" s="41"/>
      <c r="X1306" s="41"/>
      <c r="Y1306" s="41"/>
      <c r="Z1306" s="41"/>
      <c r="AA1306" s="41"/>
      <c r="AB1306" s="41"/>
      <c r="AC1306" s="41"/>
      <c r="AD1306" s="41"/>
      <c r="AE1306" s="41"/>
      <c r="AR1306" s="216" t="s">
        <v>392</v>
      </c>
      <c r="AT1306" s="216" t="s">
        <v>278</v>
      </c>
      <c r="AU1306" s="216" t="s">
        <v>84</v>
      </c>
      <c r="AY1306" s="20" t="s">
        <v>216</v>
      </c>
      <c r="BE1306" s="217">
        <f>IF(N1306="základní",J1306,0)</f>
        <v>0</v>
      </c>
      <c r="BF1306" s="217">
        <f>IF(N1306="snížená",J1306,0)</f>
        <v>0</v>
      </c>
      <c r="BG1306" s="217">
        <f>IF(N1306="zákl. přenesená",J1306,0)</f>
        <v>0</v>
      </c>
      <c r="BH1306" s="217">
        <f>IF(N1306="sníž. přenesená",J1306,0)</f>
        <v>0</v>
      </c>
      <c r="BI1306" s="217">
        <f>IF(N1306="nulová",J1306,0)</f>
        <v>0</v>
      </c>
      <c r="BJ1306" s="20" t="s">
        <v>82</v>
      </c>
      <c r="BK1306" s="217">
        <f>ROUND(I1306*H1306,2)</f>
        <v>0</v>
      </c>
      <c r="BL1306" s="20" t="s">
        <v>235</v>
      </c>
      <c r="BM1306" s="216" t="s">
        <v>1951</v>
      </c>
    </row>
    <row r="1307" s="13" customFormat="1">
      <c r="A1307" s="13"/>
      <c r="B1307" s="223"/>
      <c r="C1307" s="224"/>
      <c r="D1307" s="225" t="s">
        <v>226</v>
      </c>
      <c r="E1307" s="224"/>
      <c r="F1307" s="227" t="s">
        <v>1952</v>
      </c>
      <c r="G1307" s="224"/>
      <c r="H1307" s="228">
        <v>65.280000000000001</v>
      </c>
      <c r="I1307" s="229"/>
      <c r="J1307" s="224"/>
      <c r="K1307" s="224"/>
      <c r="L1307" s="230"/>
      <c r="M1307" s="231"/>
      <c r="N1307" s="232"/>
      <c r="O1307" s="232"/>
      <c r="P1307" s="232"/>
      <c r="Q1307" s="232"/>
      <c r="R1307" s="232"/>
      <c r="S1307" s="232"/>
      <c r="T1307" s="233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T1307" s="234" t="s">
        <v>226</v>
      </c>
      <c r="AU1307" s="234" t="s">
        <v>84</v>
      </c>
      <c r="AV1307" s="13" t="s">
        <v>84</v>
      </c>
      <c r="AW1307" s="13" t="s">
        <v>4</v>
      </c>
      <c r="AX1307" s="13" t="s">
        <v>82</v>
      </c>
      <c r="AY1307" s="234" t="s">
        <v>216</v>
      </c>
    </row>
    <row r="1308" s="2" customFormat="1" ht="16.5" customHeight="1">
      <c r="A1308" s="41"/>
      <c r="B1308" s="42"/>
      <c r="C1308" s="246" t="s">
        <v>1953</v>
      </c>
      <c r="D1308" s="246" t="s">
        <v>278</v>
      </c>
      <c r="E1308" s="247" t="s">
        <v>1954</v>
      </c>
      <c r="F1308" s="248" t="s">
        <v>1955</v>
      </c>
      <c r="G1308" s="249" t="s">
        <v>125</v>
      </c>
      <c r="H1308" s="250">
        <v>5.0999999999999996</v>
      </c>
      <c r="I1308" s="251"/>
      <c r="J1308" s="252">
        <f>ROUND(I1308*H1308,2)</f>
        <v>0</v>
      </c>
      <c r="K1308" s="248" t="s">
        <v>19</v>
      </c>
      <c r="L1308" s="253"/>
      <c r="M1308" s="254" t="s">
        <v>19</v>
      </c>
      <c r="N1308" s="255" t="s">
        <v>45</v>
      </c>
      <c r="O1308" s="87"/>
      <c r="P1308" s="214">
        <f>O1308*H1308</f>
        <v>0</v>
      </c>
      <c r="Q1308" s="214">
        <v>0</v>
      </c>
      <c r="R1308" s="214">
        <f>Q1308*H1308</f>
        <v>0</v>
      </c>
      <c r="S1308" s="214">
        <v>0</v>
      </c>
      <c r="T1308" s="215">
        <f>S1308*H1308</f>
        <v>0</v>
      </c>
      <c r="U1308" s="41"/>
      <c r="V1308" s="41"/>
      <c r="W1308" s="41"/>
      <c r="X1308" s="41"/>
      <c r="Y1308" s="41"/>
      <c r="Z1308" s="41"/>
      <c r="AA1308" s="41"/>
      <c r="AB1308" s="41"/>
      <c r="AC1308" s="41"/>
      <c r="AD1308" s="41"/>
      <c r="AE1308" s="41"/>
      <c r="AR1308" s="216" t="s">
        <v>392</v>
      </c>
      <c r="AT1308" s="216" t="s">
        <v>278</v>
      </c>
      <c r="AU1308" s="216" t="s">
        <v>84</v>
      </c>
      <c r="AY1308" s="20" t="s">
        <v>216</v>
      </c>
      <c r="BE1308" s="217">
        <f>IF(N1308="základní",J1308,0)</f>
        <v>0</v>
      </c>
      <c r="BF1308" s="217">
        <f>IF(N1308="snížená",J1308,0)</f>
        <v>0</v>
      </c>
      <c r="BG1308" s="217">
        <f>IF(N1308="zákl. přenesená",J1308,0)</f>
        <v>0</v>
      </c>
      <c r="BH1308" s="217">
        <f>IF(N1308="sníž. přenesená",J1308,0)</f>
        <v>0</v>
      </c>
      <c r="BI1308" s="217">
        <f>IF(N1308="nulová",J1308,0)</f>
        <v>0</v>
      </c>
      <c r="BJ1308" s="20" t="s">
        <v>82</v>
      </c>
      <c r="BK1308" s="217">
        <f>ROUND(I1308*H1308,2)</f>
        <v>0</v>
      </c>
      <c r="BL1308" s="20" t="s">
        <v>235</v>
      </c>
      <c r="BM1308" s="216" t="s">
        <v>1956</v>
      </c>
    </row>
    <row r="1309" s="13" customFormat="1">
      <c r="A1309" s="13"/>
      <c r="B1309" s="223"/>
      <c r="C1309" s="224"/>
      <c r="D1309" s="225" t="s">
        <v>226</v>
      </c>
      <c r="E1309" s="224"/>
      <c r="F1309" s="227" t="s">
        <v>1957</v>
      </c>
      <c r="G1309" s="224"/>
      <c r="H1309" s="228">
        <v>5.0999999999999996</v>
      </c>
      <c r="I1309" s="229"/>
      <c r="J1309" s="224"/>
      <c r="K1309" s="224"/>
      <c r="L1309" s="230"/>
      <c r="M1309" s="231"/>
      <c r="N1309" s="232"/>
      <c r="O1309" s="232"/>
      <c r="P1309" s="232"/>
      <c r="Q1309" s="232"/>
      <c r="R1309" s="232"/>
      <c r="S1309" s="232"/>
      <c r="T1309" s="233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234" t="s">
        <v>226</v>
      </c>
      <c r="AU1309" s="234" t="s">
        <v>84</v>
      </c>
      <c r="AV1309" s="13" t="s">
        <v>84</v>
      </c>
      <c r="AW1309" s="13" t="s">
        <v>4</v>
      </c>
      <c r="AX1309" s="13" t="s">
        <v>82</v>
      </c>
      <c r="AY1309" s="234" t="s">
        <v>216</v>
      </c>
    </row>
    <row r="1310" s="2" customFormat="1" ht="16.5" customHeight="1">
      <c r="A1310" s="41"/>
      <c r="B1310" s="42"/>
      <c r="C1310" s="246" t="s">
        <v>1958</v>
      </c>
      <c r="D1310" s="246" t="s">
        <v>278</v>
      </c>
      <c r="E1310" s="247" t="s">
        <v>1959</v>
      </c>
      <c r="F1310" s="248" t="s">
        <v>1960</v>
      </c>
      <c r="G1310" s="249" t="s">
        <v>125</v>
      </c>
      <c r="H1310" s="250">
        <v>4.7999999999999998</v>
      </c>
      <c r="I1310" s="251"/>
      <c r="J1310" s="252">
        <f>ROUND(I1310*H1310,2)</f>
        <v>0</v>
      </c>
      <c r="K1310" s="248" t="s">
        <v>19</v>
      </c>
      <c r="L1310" s="253"/>
      <c r="M1310" s="254" t="s">
        <v>19</v>
      </c>
      <c r="N1310" s="255" t="s">
        <v>45</v>
      </c>
      <c r="O1310" s="87"/>
      <c r="P1310" s="214">
        <f>O1310*H1310</f>
        <v>0</v>
      </c>
      <c r="Q1310" s="214">
        <v>0</v>
      </c>
      <c r="R1310" s="214">
        <f>Q1310*H1310</f>
        <v>0</v>
      </c>
      <c r="S1310" s="214">
        <v>0</v>
      </c>
      <c r="T1310" s="215">
        <f>S1310*H1310</f>
        <v>0</v>
      </c>
      <c r="U1310" s="41"/>
      <c r="V1310" s="41"/>
      <c r="W1310" s="41"/>
      <c r="X1310" s="41"/>
      <c r="Y1310" s="41"/>
      <c r="Z1310" s="41"/>
      <c r="AA1310" s="41"/>
      <c r="AB1310" s="41"/>
      <c r="AC1310" s="41"/>
      <c r="AD1310" s="41"/>
      <c r="AE1310" s="41"/>
      <c r="AR1310" s="216" t="s">
        <v>392</v>
      </c>
      <c r="AT1310" s="216" t="s">
        <v>278</v>
      </c>
      <c r="AU1310" s="216" t="s">
        <v>84</v>
      </c>
      <c r="AY1310" s="20" t="s">
        <v>216</v>
      </c>
      <c r="BE1310" s="217">
        <f>IF(N1310="základní",J1310,0)</f>
        <v>0</v>
      </c>
      <c r="BF1310" s="217">
        <f>IF(N1310="snížená",J1310,0)</f>
        <v>0</v>
      </c>
      <c r="BG1310" s="217">
        <f>IF(N1310="zákl. přenesená",J1310,0)</f>
        <v>0</v>
      </c>
      <c r="BH1310" s="217">
        <f>IF(N1310="sníž. přenesená",J1310,0)</f>
        <v>0</v>
      </c>
      <c r="BI1310" s="217">
        <f>IF(N1310="nulová",J1310,0)</f>
        <v>0</v>
      </c>
      <c r="BJ1310" s="20" t="s">
        <v>82</v>
      </c>
      <c r="BK1310" s="217">
        <f>ROUND(I1310*H1310,2)</f>
        <v>0</v>
      </c>
      <c r="BL1310" s="20" t="s">
        <v>235</v>
      </c>
      <c r="BM1310" s="216" t="s">
        <v>1961</v>
      </c>
    </row>
    <row r="1311" s="13" customFormat="1">
      <c r="A1311" s="13"/>
      <c r="B1311" s="223"/>
      <c r="C1311" s="224"/>
      <c r="D1311" s="225" t="s">
        <v>226</v>
      </c>
      <c r="E1311" s="224"/>
      <c r="F1311" s="227" t="s">
        <v>1962</v>
      </c>
      <c r="G1311" s="224"/>
      <c r="H1311" s="228">
        <v>4.7999999999999998</v>
      </c>
      <c r="I1311" s="229"/>
      <c r="J1311" s="224"/>
      <c r="K1311" s="224"/>
      <c r="L1311" s="230"/>
      <c r="M1311" s="231"/>
      <c r="N1311" s="232"/>
      <c r="O1311" s="232"/>
      <c r="P1311" s="232"/>
      <c r="Q1311" s="232"/>
      <c r="R1311" s="232"/>
      <c r="S1311" s="232"/>
      <c r="T1311" s="233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T1311" s="234" t="s">
        <v>226</v>
      </c>
      <c r="AU1311" s="234" t="s">
        <v>84</v>
      </c>
      <c r="AV1311" s="13" t="s">
        <v>84</v>
      </c>
      <c r="AW1311" s="13" t="s">
        <v>4</v>
      </c>
      <c r="AX1311" s="13" t="s">
        <v>82</v>
      </c>
      <c r="AY1311" s="234" t="s">
        <v>216</v>
      </c>
    </row>
    <row r="1312" s="2" customFormat="1" ht="16.5" customHeight="1">
      <c r="A1312" s="41"/>
      <c r="B1312" s="42"/>
      <c r="C1312" s="246" t="s">
        <v>1963</v>
      </c>
      <c r="D1312" s="246" t="s">
        <v>278</v>
      </c>
      <c r="E1312" s="247" t="s">
        <v>1964</v>
      </c>
      <c r="F1312" s="248" t="s">
        <v>1965</v>
      </c>
      <c r="G1312" s="249" t="s">
        <v>281</v>
      </c>
      <c r="H1312" s="250">
        <v>5</v>
      </c>
      <c r="I1312" s="251"/>
      <c r="J1312" s="252">
        <f>ROUND(I1312*H1312,2)</f>
        <v>0</v>
      </c>
      <c r="K1312" s="248" t="s">
        <v>19</v>
      </c>
      <c r="L1312" s="253"/>
      <c r="M1312" s="254" t="s">
        <v>19</v>
      </c>
      <c r="N1312" s="255" t="s">
        <v>45</v>
      </c>
      <c r="O1312" s="87"/>
      <c r="P1312" s="214">
        <f>O1312*H1312</f>
        <v>0</v>
      </c>
      <c r="Q1312" s="214">
        <v>0</v>
      </c>
      <c r="R1312" s="214">
        <f>Q1312*H1312</f>
        <v>0</v>
      </c>
      <c r="S1312" s="214">
        <v>0</v>
      </c>
      <c r="T1312" s="215">
        <f>S1312*H1312</f>
        <v>0</v>
      </c>
      <c r="U1312" s="41"/>
      <c r="V1312" s="41"/>
      <c r="W1312" s="41"/>
      <c r="X1312" s="41"/>
      <c r="Y1312" s="41"/>
      <c r="Z1312" s="41"/>
      <c r="AA1312" s="41"/>
      <c r="AB1312" s="41"/>
      <c r="AC1312" s="41"/>
      <c r="AD1312" s="41"/>
      <c r="AE1312" s="41"/>
      <c r="AR1312" s="216" t="s">
        <v>392</v>
      </c>
      <c r="AT1312" s="216" t="s">
        <v>278</v>
      </c>
      <c r="AU1312" s="216" t="s">
        <v>84</v>
      </c>
      <c r="AY1312" s="20" t="s">
        <v>216</v>
      </c>
      <c r="BE1312" s="217">
        <f>IF(N1312="základní",J1312,0)</f>
        <v>0</v>
      </c>
      <c r="BF1312" s="217">
        <f>IF(N1312="snížená",J1312,0)</f>
        <v>0</v>
      </c>
      <c r="BG1312" s="217">
        <f>IF(N1312="zákl. přenesená",J1312,0)</f>
        <v>0</v>
      </c>
      <c r="BH1312" s="217">
        <f>IF(N1312="sníž. přenesená",J1312,0)</f>
        <v>0</v>
      </c>
      <c r="BI1312" s="217">
        <f>IF(N1312="nulová",J1312,0)</f>
        <v>0</v>
      </c>
      <c r="BJ1312" s="20" t="s">
        <v>82</v>
      </c>
      <c r="BK1312" s="217">
        <f>ROUND(I1312*H1312,2)</f>
        <v>0</v>
      </c>
      <c r="BL1312" s="20" t="s">
        <v>235</v>
      </c>
      <c r="BM1312" s="216" t="s">
        <v>1966</v>
      </c>
    </row>
    <row r="1313" s="2" customFormat="1" ht="24.15" customHeight="1">
      <c r="A1313" s="41"/>
      <c r="B1313" s="42"/>
      <c r="C1313" s="205" t="s">
        <v>1967</v>
      </c>
      <c r="D1313" s="205" t="s">
        <v>218</v>
      </c>
      <c r="E1313" s="206" t="s">
        <v>1860</v>
      </c>
      <c r="F1313" s="207" t="s">
        <v>1861</v>
      </c>
      <c r="G1313" s="208" t="s">
        <v>125</v>
      </c>
      <c r="H1313" s="209">
        <v>49.5</v>
      </c>
      <c r="I1313" s="210"/>
      <c r="J1313" s="211">
        <f>ROUND(I1313*H1313,2)</f>
        <v>0</v>
      </c>
      <c r="K1313" s="207" t="s">
        <v>19</v>
      </c>
      <c r="L1313" s="47"/>
      <c r="M1313" s="212" t="s">
        <v>19</v>
      </c>
      <c r="N1313" s="213" t="s">
        <v>45</v>
      </c>
      <c r="O1313" s="87"/>
      <c r="P1313" s="214">
        <f>O1313*H1313</f>
        <v>0</v>
      </c>
      <c r="Q1313" s="214">
        <v>0.0011999999999999999</v>
      </c>
      <c r="R1313" s="214">
        <f>Q1313*H1313</f>
        <v>0.059399999999999994</v>
      </c>
      <c r="S1313" s="214">
        <v>0</v>
      </c>
      <c r="T1313" s="215">
        <f>S1313*H1313</f>
        <v>0</v>
      </c>
      <c r="U1313" s="41"/>
      <c r="V1313" s="41"/>
      <c r="W1313" s="41"/>
      <c r="X1313" s="41"/>
      <c r="Y1313" s="41"/>
      <c r="Z1313" s="41"/>
      <c r="AA1313" s="41"/>
      <c r="AB1313" s="41"/>
      <c r="AC1313" s="41"/>
      <c r="AD1313" s="41"/>
      <c r="AE1313" s="41"/>
      <c r="AR1313" s="216" t="s">
        <v>235</v>
      </c>
      <c r="AT1313" s="216" t="s">
        <v>218</v>
      </c>
      <c r="AU1313" s="216" t="s">
        <v>84</v>
      </c>
      <c r="AY1313" s="20" t="s">
        <v>216</v>
      </c>
      <c r="BE1313" s="217">
        <f>IF(N1313="základní",J1313,0)</f>
        <v>0</v>
      </c>
      <c r="BF1313" s="217">
        <f>IF(N1313="snížená",J1313,0)</f>
        <v>0</v>
      </c>
      <c r="BG1313" s="217">
        <f>IF(N1313="zákl. přenesená",J1313,0)</f>
        <v>0</v>
      </c>
      <c r="BH1313" s="217">
        <f>IF(N1313="sníž. přenesená",J1313,0)</f>
        <v>0</v>
      </c>
      <c r="BI1313" s="217">
        <f>IF(N1313="nulová",J1313,0)</f>
        <v>0</v>
      </c>
      <c r="BJ1313" s="20" t="s">
        <v>82</v>
      </c>
      <c r="BK1313" s="217">
        <f>ROUND(I1313*H1313,2)</f>
        <v>0</v>
      </c>
      <c r="BL1313" s="20" t="s">
        <v>235</v>
      </c>
      <c r="BM1313" s="216" t="s">
        <v>1968</v>
      </c>
    </row>
    <row r="1314" s="2" customFormat="1">
      <c r="A1314" s="41"/>
      <c r="B1314" s="42"/>
      <c r="C1314" s="43"/>
      <c r="D1314" s="225" t="s">
        <v>262</v>
      </c>
      <c r="E1314" s="43"/>
      <c r="F1314" s="245" t="s">
        <v>1969</v>
      </c>
      <c r="G1314" s="43"/>
      <c r="H1314" s="43"/>
      <c r="I1314" s="220"/>
      <c r="J1314" s="43"/>
      <c r="K1314" s="43"/>
      <c r="L1314" s="47"/>
      <c r="M1314" s="221"/>
      <c r="N1314" s="222"/>
      <c r="O1314" s="87"/>
      <c r="P1314" s="87"/>
      <c r="Q1314" s="87"/>
      <c r="R1314" s="87"/>
      <c r="S1314" s="87"/>
      <c r="T1314" s="88"/>
      <c r="U1314" s="41"/>
      <c r="V1314" s="41"/>
      <c r="W1314" s="41"/>
      <c r="X1314" s="41"/>
      <c r="Y1314" s="41"/>
      <c r="Z1314" s="41"/>
      <c r="AA1314" s="41"/>
      <c r="AB1314" s="41"/>
      <c r="AC1314" s="41"/>
      <c r="AD1314" s="41"/>
      <c r="AE1314" s="41"/>
      <c r="AT1314" s="20" t="s">
        <v>262</v>
      </c>
      <c r="AU1314" s="20" t="s">
        <v>84</v>
      </c>
    </row>
    <row r="1315" s="13" customFormat="1">
      <c r="A1315" s="13"/>
      <c r="B1315" s="223"/>
      <c r="C1315" s="224"/>
      <c r="D1315" s="225" t="s">
        <v>226</v>
      </c>
      <c r="E1315" s="226" t="s">
        <v>19</v>
      </c>
      <c r="F1315" s="227" t="s">
        <v>1970</v>
      </c>
      <c r="G1315" s="224"/>
      <c r="H1315" s="228">
        <v>8.5</v>
      </c>
      <c r="I1315" s="229"/>
      <c r="J1315" s="224"/>
      <c r="K1315" s="224"/>
      <c r="L1315" s="230"/>
      <c r="M1315" s="231"/>
      <c r="N1315" s="232"/>
      <c r="O1315" s="232"/>
      <c r="P1315" s="232"/>
      <c r="Q1315" s="232"/>
      <c r="R1315" s="232"/>
      <c r="S1315" s="232"/>
      <c r="T1315" s="233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234" t="s">
        <v>226</v>
      </c>
      <c r="AU1315" s="234" t="s">
        <v>84</v>
      </c>
      <c r="AV1315" s="13" t="s">
        <v>84</v>
      </c>
      <c r="AW1315" s="13" t="s">
        <v>35</v>
      </c>
      <c r="AX1315" s="13" t="s">
        <v>74</v>
      </c>
      <c r="AY1315" s="234" t="s">
        <v>216</v>
      </c>
    </row>
    <row r="1316" s="13" customFormat="1">
      <c r="A1316" s="13"/>
      <c r="B1316" s="223"/>
      <c r="C1316" s="224"/>
      <c r="D1316" s="225" t="s">
        <v>226</v>
      </c>
      <c r="E1316" s="226" t="s">
        <v>19</v>
      </c>
      <c r="F1316" s="227" t="s">
        <v>1971</v>
      </c>
      <c r="G1316" s="224"/>
      <c r="H1316" s="228">
        <v>6</v>
      </c>
      <c r="I1316" s="229"/>
      <c r="J1316" s="224"/>
      <c r="K1316" s="224"/>
      <c r="L1316" s="230"/>
      <c r="M1316" s="231"/>
      <c r="N1316" s="232"/>
      <c r="O1316" s="232"/>
      <c r="P1316" s="232"/>
      <c r="Q1316" s="232"/>
      <c r="R1316" s="232"/>
      <c r="S1316" s="232"/>
      <c r="T1316" s="233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T1316" s="234" t="s">
        <v>226</v>
      </c>
      <c r="AU1316" s="234" t="s">
        <v>84</v>
      </c>
      <c r="AV1316" s="13" t="s">
        <v>84</v>
      </c>
      <c r="AW1316" s="13" t="s">
        <v>35</v>
      </c>
      <c r="AX1316" s="13" t="s">
        <v>74</v>
      </c>
      <c r="AY1316" s="234" t="s">
        <v>216</v>
      </c>
    </row>
    <row r="1317" s="13" customFormat="1">
      <c r="A1317" s="13"/>
      <c r="B1317" s="223"/>
      <c r="C1317" s="224"/>
      <c r="D1317" s="225" t="s">
        <v>226</v>
      </c>
      <c r="E1317" s="226" t="s">
        <v>19</v>
      </c>
      <c r="F1317" s="227" t="s">
        <v>1972</v>
      </c>
      <c r="G1317" s="224"/>
      <c r="H1317" s="228">
        <v>6</v>
      </c>
      <c r="I1317" s="229"/>
      <c r="J1317" s="224"/>
      <c r="K1317" s="224"/>
      <c r="L1317" s="230"/>
      <c r="M1317" s="231"/>
      <c r="N1317" s="232"/>
      <c r="O1317" s="232"/>
      <c r="P1317" s="232"/>
      <c r="Q1317" s="232"/>
      <c r="R1317" s="232"/>
      <c r="S1317" s="232"/>
      <c r="T1317" s="233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234" t="s">
        <v>226</v>
      </c>
      <c r="AU1317" s="234" t="s">
        <v>84</v>
      </c>
      <c r="AV1317" s="13" t="s">
        <v>84</v>
      </c>
      <c r="AW1317" s="13" t="s">
        <v>35</v>
      </c>
      <c r="AX1317" s="13" t="s">
        <v>74</v>
      </c>
      <c r="AY1317" s="234" t="s">
        <v>216</v>
      </c>
    </row>
    <row r="1318" s="13" customFormat="1">
      <c r="A1318" s="13"/>
      <c r="B1318" s="223"/>
      <c r="C1318" s="224"/>
      <c r="D1318" s="225" t="s">
        <v>226</v>
      </c>
      <c r="E1318" s="226" t="s">
        <v>19</v>
      </c>
      <c r="F1318" s="227" t="s">
        <v>1973</v>
      </c>
      <c r="G1318" s="224"/>
      <c r="H1318" s="228">
        <v>23</v>
      </c>
      <c r="I1318" s="229"/>
      <c r="J1318" s="224"/>
      <c r="K1318" s="224"/>
      <c r="L1318" s="230"/>
      <c r="M1318" s="231"/>
      <c r="N1318" s="232"/>
      <c r="O1318" s="232"/>
      <c r="P1318" s="232"/>
      <c r="Q1318" s="232"/>
      <c r="R1318" s="232"/>
      <c r="S1318" s="232"/>
      <c r="T1318" s="233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T1318" s="234" t="s">
        <v>226</v>
      </c>
      <c r="AU1318" s="234" t="s">
        <v>84</v>
      </c>
      <c r="AV1318" s="13" t="s">
        <v>84</v>
      </c>
      <c r="AW1318" s="13" t="s">
        <v>35</v>
      </c>
      <c r="AX1318" s="13" t="s">
        <v>74</v>
      </c>
      <c r="AY1318" s="234" t="s">
        <v>216</v>
      </c>
    </row>
    <row r="1319" s="13" customFormat="1">
      <c r="A1319" s="13"/>
      <c r="B1319" s="223"/>
      <c r="C1319" s="224"/>
      <c r="D1319" s="225" t="s">
        <v>226</v>
      </c>
      <c r="E1319" s="226" t="s">
        <v>19</v>
      </c>
      <c r="F1319" s="227" t="s">
        <v>1974</v>
      </c>
      <c r="G1319" s="224"/>
      <c r="H1319" s="228">
        <v>2</v>
      </c>
      <c r="I1319" s="229"/>
      <c r="J1319" s="224"/>
      <c r="K1319" s="224"/>
      <c r="L1319" s="230"/>
      <c r="M1319" s="231"/>
      <c r="N1319" s="232"/>
      <c r="O1319" s="232"/>
      <c r="P1319" s="232"/>
      <c r="Q1319" s="232"/>
      <c r="R1319" s="232"/>
      <c r="S1319" s="232"/>
      <c r="T1319" s="233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T1319" s="234" t="s">
        <v>226</v>
      </c>
      <c r="AU1319" s="234" t="s">
        <v>84</v>
      </c>
      <c r="AV1319" s="13" t="s">
        <v>84</v>
      </c>
      <c r="AW1319" s="13" t="s">
        <v>35</v>
      </c>
      <c r="AX1319" s="13" t="s">
        <v>74</v>
      </c>
      <c r="AY1319" s="234" t="s">
        <v>216</v>
      </c>
    </row>
    <row r="1320" s="13" customFormat="1">
      <c r="A1320" s="13"/>
      <c r="B1320" s="223"/>
      <c r="C1320" s="224"/>
      <c r="D1320" s="225" t="s">
        <v>226</v>
      </c>
      <c r="E1320" s="226" t="s">
        <v>19</v>
      </c>
      <c r="F1320" s="227" t="s">
        <v>1975</v>
      </c>
      <c r="G1320" s="224"/>
      <c r="H1320" s="228">
        <v>4</v>
      </c>
      <c r="I1320" s="229"/>
      <c r="J1320" s="224"/>
      <c r="K1320" s="224"/>
      <c r="L1320" s="230"/>
      <c r="M1320" s="231"/>
      <c r="N1320" s="232"/>
      <c r="O1320" s="232"/>
      <c r="P1320" s="232"/>
      <c r="Q1320" s="232"/>
      <c r="R1320" s="232"/>
      <c r="S1320" s="232"/>
      <c r="T1320" s="233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T1320" s="234" t="s">
        <v>226</v>
      </c>
      <c r="AU1320" s="234" t="s">
        <v>84</v>
      </c>
      <c r="AV1320" s="13" t="s">
        <v>84</v>
      </c>
      <c r="AW1320" s="13" t="s">
        <v>35</v>
      </c>
      <c r="AX1320" s="13" t="s">
        <v>74</v>
      </c>
      <c r="AY1320" s="234" t="s">
        <v>216</v>
      </c>
    </row>
    <row r="1321" s="15" customFormat="1">
      <c r="A1321" s="15"/>
      <c r="B1321" s="256"/>
      <c r="C1321" s="257"/>
      <c r="D1321" s="225" t="s">
        <v>226</v>
      </c>
      <c r="E1321" s="258" t="s">
        <v>19</v>
      </c>
      <c r="F1321" s="259" t="s">
        <v>330</v>
      </c>
      <c r="G1321" s="257"/>
      <c r="H1321" s="260">
        <v>49.5</v>
      </c>
      <c r="I1321" s="261"/>
      <c r="J1321" s="257"/>
      <c r="K1321" s="257"/>
      <c r="L1321" s="262"/>
      <c r="M1321" s="263"/>
      <c r="N1321" s="264"/>
      <c r="O1321" s="264"/>
      <c r="P1321" s="264"/>
      <c r="Q1321" s="264"/>
      <c r="R1321" s="264"/>
      <c r="S1321" s="264"/>
      <c r="T1321" s="265"/>
      <c r="U1321" s="15"/>
      <c r="V1321" s="15"/>
      <c r="W1321" s="15"/>
      <c r="X1321" s="15"/>
      <c r="Y1321" s="15"/>
      <c r="Z1321" s="15"/>
      <c r="AA1321" s="15"/>
      <c r="AB1321" s="15"/>
      <c r="AC1321" s="15"/>
      <c r="AD1321" s="15"/>
      <c r="AE1321" s="15"/>
      <c r="AT1321" s="266" t="s">
        <v>226</v>
      </c>
      <c r="AU1321" s="266" t="s">
        <v>84</v>
      </c>
      <c r="AV1321" s="15" t="s">
        <v>222</v>
      </c>
      <c r="AW1321" s="15" t="s">
        <v>35</v>
      </c>
      <c r="AX1321" s="15" t="s">
        <v>82</v>
      </c>
      <c r="AY1321" s="266" t="s">
        <v>216</v>
      </c>
    </row>
    <row r="1322" s="2" customFormat="1" ht="24.15" customHeight="1">
      <c r="A1322" s="41"/>
      <c r="B1322" s="42"/>
      <c r="C1322" s="205" t="s">
        <v>1976</v>
      </c>
      <c r="D1322" s="205" t="s">
        <v>218</v>
      </c>
      <c r="E1322" s="206" t="s">
        <v>1734</v>
      </c>
      <c r="F1322" s="207" t="s">
        <v>1735</v>
      </c>
      <c r="G1322" s="208" t="s">
        <v>293</v>
      </c>
      <c r="H1322" s="209">
        <v>1</v>
      </c>
      <c r="I1322" s="210"/>
      <c r="J1322" s="211">
        <f>ROUND(I1322*H1322,2)</f>
        <v>0</v>
      </c>
      <c r="K1322" s="207" t="s">
        <v>19</v>
      </c>
      <c r="L1322" s="47"/>
      <c r="M1322" s="212" t="s">
        <v>19</v>
      </c>
      <c r="N1322" s="213" t="s">
        <v>45</v>
      </c>
      <c r="O1322" s="87"/>
      <c r="P1322" s="214">
        <f>O1322*H1322</f>
        <v>0</v>
      </c>
      <c r="Q1322" s="214">
        <v>0</v>
      </c>
      <c r="R1322" s="214">
        <f>Q1322*H1322</f>
        <v>0</v>
      </c>
      <c r="S1322" s="214">
        <v>0</v>
      </c>
      <c r="T1322" s="215">
        <f>S1322*H1322</f>
        <v>0</v>
      </c>
      <c r="U1322" s="41"/>
      <c r="V1322" s="41"/>
      <c r="W1322" s="41"/>
      <c r="X1322" s="41"/>
      <c r="Y1322" s="41"/>
      <c r="Z1322" s="41"/>
      <c r="AA1322" s="41"/>
      <c r="AB1322" s="41"/>
      <c r="AC1322" s="41"/>
      <c r="AD1322" s="41"/>
      <c r="AE1322" s="41"/>
      <c r="AR1322" s="216" t="s">
        <v>235</v>
      </c>
      <c r="AT1322" s="216" t="s">
        <v>218</v>
      </c>
      <c r="AU1322" s="216" t="s">
        <v>84</v>
      </c>
      <c r="AY1322" s="20" t="s">
        <v>216</v>
      </c>
      <c r="BE1322" s="217">
        <f>IF(N1322="základní",J1322,0)</f>
        <v>0</v>
      </c>
      <c r="BF1322" s="217">
        <f>IF(N1322="snížená",J1322,0)</f>
        <v>0</v>
      </c>
      <c r="BG1322" s="217">
        <f>IF(N1322="zákl. přenesená",J1322,0)</f>
        <v>0</v>
      </c>
      <c r="BH1322" s="217">
        <f>IF(N1322="sníž. přenesená",J1322,0)</f>
        <v>0</v>
      </c>
      <c r="BI1322" s="217">
        <f>IF(N1322="nulová",J1322,0)</f>
        <v>0</v>
      </c>
      <c r="BJ1322" s="20" t="s">
        <v>82</v>
      </c>
      <c r="BK1322" s="217">
        <f>ROUND(I1322*H1322,2)</f>
        <v>0</v>
      </c>
      <c r="BL1322" s="20" t="s">
        <v>235</v>
      </c>
      <c r="BM1322" s="216" t="s">
        <v>1977</v>
      </c>
    </row>
    <row r="1323" s="2" customFormat="1">
      <c r="A1323" s="41"/>
      <c r="B1323" s="42"/>
      <c r="C1323" s="43"/>
      <c r="D1323" s="225" t="s">
        <v>262</v>
      </c>
      <c r="E1323" s="43"/>
      <c r="F1323" s="245" t="s">
        <v>1969</v>
      </c>
      <c r="G1323" s="43"/>
      <c r="H1323" s="43"/>
      <c r="I1323" s="220"/>
      <c r="J1323" s="43"/>
      <c r="K1323" s="43"/>
      <c r="L1323" s="47"/>
      <c r="M1323" s="221"/>
      <c r="N1323" s="222"/>
      <c r="O1323" s="87"/>
      <c r="P1323" s="87"/>
      <c r="Q1323" s="87"/>
      <c r="R1323" s="87"/>
      <c r="S1323" s="87"/>
      <c r="T1323" s="88"/>
      <c r="U1323" s="41"/>
      <c r="V1323" s="41"/>
      <c r="W1323" s="41"/>
      <c r="X1323" s="41"/>
      <c r="Y1323" s="41"/>
      <c r="Z1323" s="41"/>
      <c r="AA1323" s="41"/>
      <c r="AB1323" s="41"/>
      <c r="AC1323" s="41"/>
      <c r="AD1323" s="41"/>
      <c r="AE1323" s="41"/>
      <c r="AT1323" s="20" t="s">
        <v>262</v>
      </c>
      <c r="AU1323" s="20" t="s">
        <v>84</v>
      </c>
    </row>
    <row r="1324" s="2" customFormat="1" ht="44.25" customHeight="1">
      <c r="A1324" s="41"/>
      <c r="B1324" s="42"/>
      <c r="C1324" s="205" t="s">
        <v>1978</v>
      </c>
      <c r="D1324" s="205" t="s">
        <v>218</v>
      </c>
      <c r="E1324" s="206" t="s">
        <v>1651</v>
      </c>
      <c r="F1324" s="207" t="s">
        <v>1652</v>
      </c>
      <c r="G1324" s="208" t="s">
        <v>281</v>
      </c>
      <c r="H1324" s="209">
        <v>11</v>
      </c>
      <c r="I1324" s="210"/>
      <c r="J1324" s="211">
        <f>ROUND(I1324*H1324,2)</f>
        <v>0</v>
      </c>
      <c r="K1324" s="207" t="s">
        <v>221</v>
      </c>
      <c r="L1324" s="47"/>
      <c r="M1324" s="212" t="s">
        <v>19</v>
      </c>
      <c r="N1324" s="213" t="s">
        <v>45</v>
      </c>
      <c r="O1324" s="87"/>
      <c r="P1324" s="214">
        <f>O1324*H1324</f>
        <v>0</v>
      </c>
      <c r="Q1324" s="214">
        <v>0.00282</v>
      </c>
      <c r="R1324" s="214">
        <f>Q1324*H1324</f>
        <v>0.031019999999999999</v>
      </c>
      <c r="S1324" s="214">
        <v>0</v>
      </c>
      <c r="T1324" s="215">
        <f>S1324*H1324</f>
        <v>0</v>
      </c>
      <c r="U1324" s="41"/>
      <c r="V1324" s="41"/>
      <c r="W1324" s="41"/>
      <c r="X1324" s="41"/>
      <c r="Y1324" s="41"/>
      <c r="Z1324" s="41"/>
      <c r="AA1324" s="41"/>
      <c r="AB1324" s="41"/>
      <c r="AC1324" s="41"/>
      <c r="AD1324" s="41"/>
      <c r="AE1324" s="41"/>
      <c r="AR1324" s="216" t="s">
        <v>235</v>
      </c>
      <c r="AT1324" s="216" t="s">
        <v>218</v>
      </c>
      <c r="AU1324" s="216" t="s">
        <v>84</v>
      </c>
      <c r="AY1324" s="20" t="s">
        <v>216</v>
      </c>
      <c r="BE1324" s="217">
        <f>IF(N1324="základní",J1324,0)</f>
        <v>0</v>
      </c>
      <c r="BF1324" s="217">
        <f>IF(N1324="snížená",J1324,0)</f>
        <v>0</v>
      </c>
      <c r="BG1324" s="217">
        <f>IF(N1324="zákl. přenesená",J1324,0)</f>
        <v>0</v>
      </c>
      <c r="BH1324" s="217">
        <f>IF(N1324="sníž. přenesená",J1324,0)</f>
        <v>0</v>
      </c>
      <c r="BI1324" s="217">
        <f>IF(N1324="nulová",J1324,0)</f>
        <v>0</v>
      </c>
      <c r="BJ1324" s="20" t="s">
        <v>82</v>
      </c>
      <c r="BK1324" s="217">
        <f>ROUND(I1324*H1324,2)</f>
        <v>0</v>
      </c>
      <c r="BL1324" s="20" t="s">
        <v>235</v>
      </c>
      <c r="BM1324" s="216" t="s">
        <v>1979</v>
      </c>
    </row>
    <row r="1325" s="2" customFormat="1">
      <c r="A1325" s="41"/>
      <c r="B1325" s="42"/>
      <c r="C1325" s="43"/>
      <c r="D1325" s="218" t="s">
        <v>224</v>
      </c>
      <c r="E1325" s="43"/>
      <c r="F1325" s="219" t="s">
        <v>1654</v>
      </c>
      <c r="G1325" s="43"/>
      <c r="H1325" s="43"/>
      <c r="I1325" s="220"/>
      <c r="J1325" s="43"/>
      <c r="K1325" s="43"/>
      <c r="L1325" s="47"/>
      <c r="M1325" s="221"/>
      <c r="N1325" s="222"/>
      <c r="O1325" s="87"/>
      <c r="P1325" s="87"/>
      <c r="Q1325" s="87"/>
      <c r="R1325" s="87"/>
      <c r="S1325" s="87"/>
      <c r="T1325" s="88"/>
      <c r="U1325" s="41"/>
      <c r="V1325" s="41"/>
      <c r="W1325" s="41"/>
      <c r="X1325" s="41"/>
      <c r="Y1325" s="41"/>
      <c r="Z1325" s="41"/>
      <c r="AA1325" s="41"/>
      <c r="AB1325" s="41"/>
      <c r="AC1325" s="41"/>
      <c r="AD1325" s="41"/>
      <c r="AE1325" s="41"/>
      <c r="AT1325" s="20" t="s">
        <v>224</v>
      </c>
      <c r="AU1325" s="20" t="s">
        <v>84</v>
      </c>
    </row>
    <row r="1326" s="13" customFormat="1">
      <c r="A1326" s="13"/>
      <c r="B1326" s="223"/>
      <c r="C1326" s="224"/>
      <c r="D1326" s="225" t="s">
        <v>226</v>
      </c>
      <c r="E1326" s="226" t="s">
        <v>19</v>
      </c>
      <c r="F1326" s="227" t="s">
        <v>1980</v>
      </c>
      <c r="G1326" s="224"/>
      <c r="H1326" s="228">
        <v>3</v>
      </c>
      <c r="I1326" s="229"/>
      <c r="J1326" s="224"/>
      <c r="K1326" s="224"/>
      <c r="L1326" s="230"/>
      <c r="M1326" s="231"/>
      <c r="N1326" s="232"/>
      <c r="O1326" s="232"/>
      <c r="P1326" s="232"/>
      <c r="Q1326" s="232"/>
      <c r="R1326" s="232"/>
      <c r="S1326" s="232"/>
      <c r="T1326" s="233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T1326" s="234" t="s">
        <v>226</v>
      </c>
      <c r="AU1326" s="234" t="s">
        <v>84</v>
      </c>
      <c r="AV1326" s="13" t="s">
        <v>84</v>
      </c>
      <c r="AW1326" s="13" t="s">
        <v>35</v>
      </c>
      <c r="AX1326" s="13" t="s">
        <v>74</v>
      </c>
      <c r="AY1326" s="234" t="s">
        <v>216</v>
      </c>
    </row>
    <row r="1327" s="13" customFormat="1">
      <c r="A1327" s="13"/>
      <c r="B1327" s="223"/>
      <c r="C1327" s="224"/>
      <c r="D1327" s="225" t="s">
        <v>226</v>
      </c>
      <c r="E1327" s="226" t="s">
        <v>19</v>
      </c>
      <c r="F1327" s="227" t="s">
        <v>1981</v>
      </c>
      <c r="G1327" s="224"/>
      <c r="H1327" s="228">
        <v>8</v>
      </c>
      <c r="I1327" s="229"/>
      <c r="J1327" s="224"/>
      <c r="K1327" s="224"/>
      <c r="L1327" s="230"/>
      <c r="M1327" s="231"/>
      <c r="N1327" s="232"/>
      <c r="O1327" s="232"/>
      <c r="P1327" s="232"/>
      <c r="Q1327" s="232"/>
      <c r="R1327" s="232"/>
      <c r="S1327" s="232"/>
      <c r="T1327" s="233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T1327" s="234" t="s">
        <v>226</v>
      </c>
      <c r="AU1327" s="234" t="s">
        <v>84</v>
      </c>
      <c r="AV1327" s="13" t="s">
        <v>84</v>
      </c>
      <c r="AW1327" s="13" t="s">
        <v>35</v>
      </c>
      <c r="AX1327" s="13" t="s">
        <v>74</v>
      </c>
      <c r="AY1327" s="234" t="s">
        <v>216</v>
      </c>
    </row>
    <row r="1328" s="15" customFormat="1">
      <c r="A1328" s="15"/>
      <c r="B1328" s="256"/>
      <c r="C1328" s="257"/>
      <c r="D1328" s="225" t="s">
        <v>226</v>
      </c>
      <c r="E1328" s="258" t="s">
        <v>19</v>
      </c>
      <c r="F1328" s="259" t="s">
        <v>330</v>
      </c>
      <c r="G1328" s="257"/>
      <c r="H1328" s="260">
        <v>11</v>
      </c>
      <c r="I1328" s="261"/>
      <c r="J1328" s="257"/>
      <c r="K1328" s="257"/>
      <c r="L1328" s="262"/>
      <c r="M1328" s="263"/>
      <c r="N1328" s="264"/>
      <c r="O1328" s="264"/>
      <c r="P1328" s="264"/>
      <c r="Q1328" s="264"/>
      <c r="R1328" s="264"/>
      <c r="S1328" s="264"/>
      <c r="T1328" s="265"/>
      <c r="U1328" s="15"/>
      <c r="V1328" s="15"/>
      <c r="W1328" s="15"/>
      <c r="X1328" s="15"/>
      <c r="Y1328" s="15"/>
      <c r="Z1328" s="15"/>
      <c r="AA1328" s="15"/>
      <c r="AB1328" s="15"/>
      <c r="AC1328" s="15"/>
      <c r="AD1328" s="15"/>
      <c r="AE1328" s="15"/>
      <c r="AT1328" s="266" t="s">
        <v>226</v>
      </c>
      <c r="AU1328" s="266" t="s">
        <v>84</v>
      </c>
      <c r="AV1328" s="15" t="s">
        <v>222</v>
      </c>
      <c r="AW1328" s="15" t="s">
        <v>35</v>
      </c>
      <c r="AX1328" s="15" t="s">
        <v>82</v>
      </c>
      <c r="AY1328" s="266" t="s">
        <v>216</v>
      </c>
    </row>
    <row r="1329" s="2" customFormat="1" ht="16.5" customHeight="1">
      <c r="A1329" s="41"/>
      <c r="B1329" s="42"/>
      <c r="C1329" s="246" t="s">
        <v>1982</v>
      </c>
      <c r="D1329" s="246" t="s">
        <v>278</v>
      </c>
      <c r="E1329" s="247" t="s">
        <v>1983</v>
      </c>
      <c r="F1329" s="248" t="s">
        <v>1984</v>
      </c>
      <c r="G1329" s="249" t="s">
        <v>281</v>
      </c>
      <c r="H1329" s="250">
        <v>1</v>
      </c>
      <c r="I1329" s="251"/>
      <c r="J1329" s="252">
        <f>ROUND(I1329*H1329,2)</f>
        <v>0</v>
      </c>
      <c r="K1329" s="248" t="s">
        <v>19</v>
      </c>
      <c r="L1329" s="253"/>
      <c r="M1329" s="254" t="s">
        <v>19</v>
      </c>
      <c r="N1329" s="255" t="s">
        <v>45</v>
      </c>
      <c r="O1329" s="87"/>
      <c r="P1329" s="214">
        <f>O1329*H1329</f>
        <v>0</v>
      </c>
      <c r="Q1329" s="214">
        <v>0</v>
      </c>
      <c r="R1329" s="214">
        <f>Q1329*H1329</f>
        <v>0</v>
      </c>
      <c r="S1329" s="214">
        <v>0</v>
      </c>
      <c r="T1329" s="215">
        <f>S1329*H1329</f>
        <v>0</v>
      </c>
      <c r="U1329" s="41"/>
      <c r="V1329" s="41"/>
      <c r="W1329" s="41"/>
      <c r="X1329" s="41"/>
      <c r="Y1329" s="41"/>
      <c r="Z1329" s="41"/>
      <c r="AA1329" s="41"/>
      <c r="AB1329" s="41"/>
      <c r="AC1329" s="41"/>
      <c r="AD1329" s="41"/>
      <c r="AE1329" s="41"/>
      <c r="AR1329" s="216" t="s">
        <v>392</v>
      </c>
      <c r="AT1329" s="216" t="s">
        <v>278</v>
      </c>
      <c r="AU1329" s="216" t="s">
        <v>84</v>
      </c>
      <c r="AY1329" s="20" t="s">
        <v>216</v>
      </c>
      <c r="BE1329" s="217">
        <f>IF(N1329="základní",J1329,0)</f>
        <v>0</v>
      </c>
      <c r="BF1329" s="217">
        <f>IF(N1329="snížená",J1329,0)</f>
        <v>0</v>
      </c>
      <c r="BG1329" s="217">
        <f>IF(N1329="zákl. přenesená",J1329,0)</f>
        <v>0</v>
      </c>
      <c r="BH1329" s="217">
        <f>IF(N1329="sníž. přenesená",J1329,0)</f>
        <v>0</v>
      </c>
      <c r="BI1329" s="217">
        <f>IF(N1329="nulová",J1329,0)</f>
        <v>0</v>
      </c>
      <c r="BJ1329" s="20" t="s">
        <v>82</v>
      </c>
      <c r="BK1329" s="217">
        <f>ROUND(I1329*H1329,2)</f>
        <v>0</v>
      </c>
      <c r="BL1329" s="20" t="s">
        <v>235</v>
      </c>
      <c r="BM1329" s="216" t="s">
        <v>1985</v>
      </c>
    </row>
    <row r="1330" s="2" customFormat="1" ht="16.5" customHeight="1">
      <c r="A1330" s="41"/>
      <c r="B1330" s="42"/>
      <c r="C1330" s="246" t="s">
        <v>1986</v>
      </c>
      <c r="D1330" s="246" t="s">
        <v>278</v>
      </c>
      <c r="E1330" s="247" t="s">
        <v>1987</v>
      </c>
      <c r="F1330" s="248" t="s">
        <v>1988</v>
      </c>
      <c r="G1330" s="249" t="s">
        <v>281</v>
      </c>
      <c r="H1330" s="250">
        <v>1</v>
      </c>
      <c r="I1330" s="251"/>
      <c r="J1330" s="252">
        <f>ROUND(I1330*H1330,2)</f>
        <v>0</v>
      </c>
      <c r="K1330" s="248" t="s">
        <v>19</v>
      </c>
      <c r="L1330" s="253"/>
      <c r="M1330" s="254" t="s">
        <v>19</v>
      </c>
      <c r="N1330" s="255" t="s">
        <v>45</v>
      </c>
      <c r="O1330" s="87"/>
      <c r="P1330" s="214">
        <f>O1330*H1330</f>
        <v>0</v>
      </c>
      <c r="Q1330" s="214">
        <v>0</v>
      </c>
      <c r="R1330" s="214">
        <f>Q1330*H1330</f>
        <v>0</v>
      </c>
      <c r="S1330" s="214">
        <v>0</v>
      </c>
      <c r="T1330" s="215">
        <f>S1330*H1330</f>
        <v>0</v>
      </c>
      <c r="U1330" s="41"/>
      <c r="V1330" s="41"/>
      <c r="W1330" s="41"/>
      <c r="X1330" s="41"/>
      <c r="Y1330" s="41"/>
      <c r="Z1330" s="41"/>
      <c r="AA1330" s="41"/>
      <c r="AB1330" s="41"/>
      <c r="AC1330" s="41"/>
      <c r="AD1330" s="41"/>
      <c r="AE1330" s="41"/>
      <c r="AR1330" s="216" t="s">
        <v>392</v>
      </c>
      <c r="AT1330" s="216" t="s">
        <v>278</v>
      </c>
      <c r="AU1330" s="216" t="s">
        <v>84</v>
      </c>
      <c r="AY1330" s="20" t="s">
        <v>216</v>
      </c>
      <c r="BE1330" s="217">
        <f>IF(N1330="základní",J1330,0)</f>
        <v>0</v>
      </c>
      <c r="BF1330" s="217">
        <f>IF(N1330="snížená",J1330,0)</f>
        <v>0</v>
      </c>
      <c r="BG1330" s="217">
        <f>IF(N1330="zákl. přenesená",J1330,0)</f>
        <v>0</v>
      </c>
      <c r="BH1330" s="217">
        <f>IF(N1330="sníž. přenesená",J1330,0)</f>
        <v>0</v>
      </c>
      <c r="BI1330" s="217">
        <f>IF(N1330="nulová",J1330,0)</f>
        <v>0</v>
      </c>
      <c r="BJ1330" s="20" t="s">
        <v>82</v>
      </c>
      <c r="BK1330" s="217">
        <f>ROUND(I1330*H1330,2)</f>
        <v>0</v>
      </c>
      <c r="BL1330" s="20" t="s">
        <v>235</v>
      </c>
      <c r="BM1330" s="216" t="s">
        <v>1989</v>
      </c>
    </row>
    <row r="1331" s="2" customFormat="1" ht="16.5" customHeight="1">
      <c r="A1331" s="41"/>
      <c r="B1331" s="42"/>
      <c r="C1331" s="246" t="s">
        <v>1990</v>
      </c>
      <c r="D1331" s="246" t="s">
        <v>278</v>
      </c>
      <c r="E1331" s="247" t="s">
        <v>1991</v>
      </c>
      <c r="F1331" s="248" t="s">
        <v>1992</v>
      </c>
      <c r="G1331" s="249" t="s">
        <v>281</v>
      </c>
      <c r="H1331" s="250">
        <v>1</v>
      </c>
      <c r="I1331" s="251"/>
      <c r="J1331" s="252">
        <f>ROUND(I1331*H1331,2)</f>
        <v>0</v>
      </c>
      <c r="K1331" s="248" t="s">
        <v>19</v>
      </c>
      <c r="L1331" s="253"/>
      <c r="M1331" s="254" t="s">
        <v>19</v>
      </c>
      <c r="N1331" s="255" t="s">
        <v>45</v>
      </c>
      <c r="O1331" s="87"/>
      <c r="P1331" s="214">
        <f>O1331*H1331</f>
        <v>0</v>
      </c>
      <c r="Q1331" s="214">
        <v>0</v>
      </c>
      <c r="R1331" s="214">
        <f>Q1331*H1331</f>
        <v>0</v>
      </c>
      <c r="S1331" s="214">
        <v>0</v>
      </c>
      <c r="T1331" s="215">
        <f>S1331*H1331</f>
        <v>0</v>
      </c>
      <c r="U1331" s="41"/>
      <c r="V1331" s="41"/>
      <c r="W1331" s="41"/>
      <c r="X1331" s="41"/>
      <c r="Y1331" s="41"/>
      <c r="Z1331" s="41"/>
      <c r="AA1331" s="41"/>
      <c r="AB1331" s="41"/>
      <c r="AC1331" s="41"/>
      <c r="AD1331" s="41"/>
      <c r="AE1331" s="41"/>
      <c r="AR1331" s="216" t="s">
        <v>392</v>
      </c>
      <c r="AT1331" s="216" t="s">
        <v>278</v>
      </c>
      <c r="AU1331" s="216" t="s">
        <v>84</v>
      </c>
      <c r="AY1331" s="20" t="s">
        <v>216</v>
      </c>
      <c r="BE1331" s="217">
        <f>IF(N1331="základní",J1331,0)</f>
        <v>0</v>
      </c>
      <c r="BF1331" s="217">
        <f>IF(N1331="snížená",J1331,0)</f>
        <v>0</v>
      </c>
      <c r="BG1331" s="217">
        <f>IF(N1331="zákl. přenesená",J1331,0)</f>
        <v>0</v>
      </c>
      <c r="BH1331" s="217">
        <f>IF(N1331="sníž. přenesená",J1331,0)</f>
        <v>0</v>
      </c>
      <c r="BI1331" s="217">
        <f>IF(N1331="nulová",J1331,0)</f>
        <v>0</v>
      </c>
      <c r="BJ1331" s="20" t="s">
        <v>82</v>
      </c>
      <c r="BK1331" s="217">
        <f>ROUND(I1331*H1331,2)</f>
        <v>0</v>
      </c>
      <c r="BL1331" s="20" t="s">
        <v>235</v>
      </c>
      <c r="BM1331" s="216" t="s">
        <v>1993</v>
      </c>
    </row>
    <row r="1332" s="2" customFormat="1" ht="16.5" customHeight="1">
      <c r="A1332" s="41"/>
      <c r="B1332" s="42"/>
      <c r="C1332" s="246" t="s">
        <v>1994</v>
      </c>
      <c r="D1332" s="246" t="s">
        <v>278</v>
      </c>
      <c r="E1332" s="247" t="s">
        <v>1995</v>
      </c>
      <c r="F1332" s="248" t="s">
        <v>1996</v>
      </c>
      <c r="G1332" s="249" t="s">
        <v>281</v>
      </c>
      <c r="H1332" s="250">
        <v>1</v>
      </c>
      <c r="I1332" s="251"/>
      <c r="J1332" s="252">
        <f>ROUND(I1332*H1332,2)</f>
        <v>0</v>
      </c>
      <c r="K1332" s="248" t="s">
        <v>19</v>
      </c>
      <c r="L1332" s="253"/>
      <c r="M1332" s="254" t="s">
        <v>19</v>
      </c>
      <c r="N1332" s="255" t="s">
        <v>45</v>
      </c>
      <c r="O1332" s="87"/>
      <c r="P1332" s="214">
        <f>O1332*H1332</f>
        <v>0</v>
      </c>
      <c r="Q1332" s="214">
        <v>0</v>
      </c>
      <c r="R1332" s="214">
        <f>Q1332*H1332</f>
        <v>0</v>
      </c>
      <c r="S1332" s="214">
        <v>0</v>
      </c>
      <c r="T1332" s="215">
        <f>S1332*H1332</f>
        <v>0</v>
      </c>
      <c r="U1332" s="41"/>
      <c r="V1332" s="41"/>
      <c r="W1332" s="41"/>
      <c r="X1332" s="41"/>
      <c r="Y1332" s="41"/>
      <c r="Z1332" s="41"/>
      <c r="AA1332" s="41"/>
      <c r="AB1332" s="41"/>
      <c r="AC1332" s="41"/>
      <c r="AD1332" s="41"/>
      <c r="AE1332" s="41"/>
      <c r="AR1332" s="216" t="s">
        <v>392</v>
      </c>
      <c r="AT1332" s="216" t="s">
        <v>278</v>
      </c>
      <c r="AU1332" s="216" t="s">
        <v>84</v>
      </c>
      <c r="AY1332" s="20" t="s">
        <v>216</v>
      </c>
      <c r="BE1332" s="217">
        <f>IF(N1332="základní",J1332,0)</f>
        <v>0</v>
      </c>
      <c r="BF1332" s="217">
        <f>IF(N1332="snížená",J1332,0)</f>
        <v>0</v>
      </c>
      <c r="BG1332" s="217">
        <f>IF(N1332="zákl. přenesená",J1332,0)</f>
        <v>0</v>
      </c>
      <c r="BH1332" s="217">
        <f>IF(N1332="sníž. přenesená",J1332,0)</f>
        <v>0</v>
      </c>
      <c r="BI1332" s="217">
        <f>IF(N1332="nulová",J1332,0)</f>
        <v>0</v>
      </c>
      <c r="BJ1332" s="20" t="s">
        <v>82</v>
      </c>
      <c r="BK1332" s="217">
        <f>ROUND(I1332*H1332,2)</f>
        <v>0</v>
      </c>
      <c r="BL1332" s="20" t="s">
        <v>235</v>
      </c>
      <c r="BM1332" s="216" t="s">
        <v>1997</v>
      </c>
    </row>
    <row r="1333" s="2" customFormat="1" ht="16.5" customHeight="1">
      <c r="A1333" s="41"/>
      <c r="B1333" s="42"/>
      <c r="C1333" s="246" t="s">
        <v>1998</v>
      </c>
      <c r="D1333" s="246" t="s">
        <v>278</v>
      </c>
      <c r="E1333" s="247" t="s">
        <v>1999</v>
      </c>
      <c r="F1333" s="248" t="s">
        <v>2000</v>
      </c>
      <c r="G1333" s="249" t="s">
        <v>281</v>
      </c>
      <c r="H1333" s="250">
        <v>1</v>
      </c>
      <c r="I1333" s="251"/>
      <c r="J1333" s="252">
        <f>ROUND(I1333*H1333,2)</f>
        <v>0</v>
      </c>
      <c r="K1333" s="248" t="s">
        <v>19</v>
      </c>
      <c r="L1333" s="253"/>
      <c r="M1333" s="254" t="s">
        <v>19</v>
      </c>
      <c r="N1333" s="255" t="s">
        <v>45</v>
      </c>
      <c r="O1333" s="87"/>
      <c r="P1333" s="214">
        <f>O1333*H1333</f>
        <v>0</v>
      </c>
      <c r="Q1333" s="214">
        <v>0</v>
      </c>
      <c r="R1333" s="214">
        <f>Q1333*H1333</f>
        <v>0</v>
      </c>
      <c r="S1333" s="214">
        <v>0</v>
      </c>
      <c r="T1333" s="215">
        <f>S1333*H1333</f>
        <v>0</v>
      </c>
      <c r="U1333" s="41"/>
      <c r="V1333" s="41"/>
      <c r="W1333" s="41"/>
      <c r="X1333" s="41"/>
      <c r="Y1333" s="41"/>
      <c r="Z1333" s="41"/>
      <c r="AA1333" s="41"/>
      <c r="AB1333" s="41"/>
      <c r="AC1333" s="41"/>
      <c r="AD1333" s="41"/>
      <c r="AE1333" s="41"/>
      <c r="AR1333" s="216" t="s">
        <v>392</v>
      </c>
      <c r="AT1333" s="216" t="s">
        <v>278</v>
      </c>
      <c r="AU1333" s="216" t="s">
        <v>84</v>
      </c>
      <c r="AY1333" s="20" t="s">
        <v>216</v>
      </c>
      <c r="BE1333" s="217">
        <f>IF(N1333="základní",J1333,0)</f>
        <v>0</v>
      </c>
      <c r="BF1333" s="217">
        <f>IF(N1333="snížená",J1333,0)</f>
        <v>0</v>
      </c>
      <c r="BG1333" s="217">
        <f>IF(N1333="zákl. přenesená",J1333,0)</f>
        <v>0</v>
      </c>
      <c r="BH1333" s="217">
        <f>IF(N1333="sníž. přenesená",J1333,0)</f>
        <v>0</v>
      </c>
      <c r="BI1333" s="217">
        <f>IF(N1333="nulová",J1333,0)</f>
        <v>0</v>
      </c>
      <c r="BJ1333" s="20" t="s">
        <v>82</v>
      </c>
      <c r="BK1333" s="217">
        <f>ROUND(I1333*H1333,2)</f>
        <v>0</v>
      </c>
      <c r="BL1333" s="20" t="s">
        <v>235</v>
      </c>
      <c r="BM1333" s="216" t="s">
        <v>2001</v>
      </c>
    </row>
    <row r="1334" s="2" customFormat="1" ht="16.5" customHeight="1">
      <c r="A1334" s="41"/>
      <c r="B1334" s="42"/>
      <c r="C1334" s="246" t="s">
        <v>2002</v>
      </c>
      <c r="D1334" s="246" t="s">
        <v>278</v>
      </c>
      <c r="E1334" s="247" t="s">
        <v>2003</v>
      </c>
      <c r="F1334" s="248" t="s">
        <v>2004</v>
      </c>
      <c r="G1334" s="249" t="s">
        <v>281</v>
      </c>
      <c r="H1334" s="250">
        <v>1</v>
      </c>
      <c r="I1334" s="251"/>
      <c r="J1334" s="252">
        <f>ROUND(I1334*H1334,2)</f>
        <v>0</v>
      </c>
      <c r="K1334" s="248" t="s">
        <v>19</v>
      </c>
      <c r="L1334" s="253"/>
      <c r="M1334" s="254" t="s">
        <v>19</v>
      </c>
      <c r="N1334" s="255" t="s">
        <v>45</v>
      </c>
      <c r="O1334" s="87"/>
      <c r="P1334" s="214">
        <f>O1334*H1334</f>
        <v>0</v>
      </c>
      <c r="Q1334" s="214">
        <v>0</v>
      </c>
      <c r="R1334" s="214">
        <f>Q1334*H1334</f>
        <v>0</v>
      </c>
      <c r="S1334" s="214">
        <v>0</v>
      </c>
      <c r="T1334" s="215">
        <f>S1334*H1334</f>
        <v>0</v>
      </c>
      <c r="U1334" s="41"/>
      <c r="V1334" s="41"/>
      <c r="W1334" s="41"/>
      <c r="X1334" s="41"/>
      <c r="Y1334" s="41"/>
      <c r="Z1334" s="41"/>
      <c r="AA1334" s="41"/>
      <c r="AB1334" s="41"/>
      <c r="AC1334" s="41"/>
      <c r="AD1334" s="41"/>
      <c r="AE1334" s="41"/>
      <c r="AR1334" s="216" t="s">
        <v>392</v>
      </c>
      <c r="AT1334" s="216" t="s">
        <v>278</v>
      </c>
      <c r="AU1334" s="216" t="s">
        <v>84</v>
      </c>
      <c r="AY1334" s="20" t="s">
        <v>216</v>
      </c>
      <c r="BE1334" s="217">
        <f>IF(N1334="základní",J1334,0)</f>
        <v>0</v>
      </c>
      <c r="BF1334" s="217">
        <f>IF(N1334="snížená",J1334,0)</f>
        <v>0</v>
      </c>
      <c r="BG1334" s="217">
        <f>IF(N1334="zákl. přenesená",J1334,0)</f>
        <v>0</v>
      </c>
      <c r="BH1334" s="217">
        <f>IF(N1334="sníž. přenesená",J1334,0)</f>
        <v>0</v>
      </c>
      <c r="BI1334" s="217">
        <f>IF(N1334="nulová",J1334,0)</f>
        <v>0</v>
      </c>
      <c r="BJ1334" s="20" t="s">
        <v>82</v>
      </c>
      <c r="BK1334" s="217">
        <f>ROUND(I1334*H1334,2)</f>
        <v>0</v>
      </c>
      <c r="BL1334" s="20" t="s">
        <v>235</v>
      </c>
      <c r="BM1334" s="216" t="s">
        <v>2005</v>
      </c>
    </row>
    <row r="1335" s="2" customFormat="1" ht="16.5" customHeight="1">
      <c r="A1335" s="41"/>
      <c r="B1335" s="42"/>
      <c r="C1335" s="246" t="s">
        <v>2006</v>
      </c>
      <c r="D1335" s="246" t="s">
        <v>278</v>
      </c>
      <c r="E1335" s="247" t="s">
        <v>2007</v>
      </c>
      <c r="F1335" s="248" t="s">
        <v>2008</v>
      </c>
      <c r="G1335" s="249" t="s">
        <v>281</v>
      </c>
      <c r="H1335" s="250">
        <v>1</v>
      </c>
      <c r="I1335" s="251"/>
      <c r="J1335" s="252">
        <f>ROUND(I1335*H1335,2)</f>
        <v>0</v>
      </c>
      <c r="K1335" s="248" t="s">
        <v>19</v>
      </c>
      <c r="L1335" s="253"/>
      <c r="M1335" s="254" t="s">
        <v>19</v>
      </c>
      <c r="N1335" s="255" t="s">
        <v>45</v>
      </c>
      <c r="O1335" s="87"/>
      <c r="P1335" s="214">
        <f>O1335*H1335</f>
        <v>0</v>
      </c>
      <c r="Q1335" s="214">
        <v>0</v>
      </c>
      <c r="R1335" s="214">
        <f>Q1335*H1335</f>
        <v>0</v>
      </c>
      <c r="S1335" s="214">
        <v>0</v>
      </c>
      <c r="T1335" s="215">
        <f>S1335*H1335</f>
        <v>0</v>
      </c>
      <c r="U1335" s="41"/>
      <c r="V1335" s="41"/>
      <c r="W1335" s="41"/>
      <c r="X1335" s="41"/>
      <c r="Y1335" s="41"/>
      <c r="Z1335" s="41"/>
      <c r="AA1335" s="41"/>
      <c r="AB1335" s="41"/>
      <c r="AC1335" s="41"/>
      <c r="AD1335" s="41"/>
      <c r="AE1335" s="41"/>
      <c r="AR1335" s="216" t="s">
        <v>392</v>
      </c>
      <c r="AT1335" s="216" t="s">
        <v>278</v>
      </c>
      <c r="AU1335" s="216" t="s">
        <v>84</v>
      </c>
      <c r="AY1335" s="20" t="s">
        <v>216</v>
      </c>
      <c r="BE1335" s="217">
        <f>IF(N1335="základní",J1335,0)</f>
        <v>0</v>
      </c>
      <c r="BF1335" s="217">
        <f>IF(N1335="snížená",J1335,0)</f>
        <v>0</v>
      </c>
      <c r="BG1335" s="217">
        <f>IF(N1335="zákl. přenesená",J1335,0)</f>
        <v>0</v>
      </c>
      <c r="BH1335" s="217">
        <f>IF(N1335="sníž. přenesená",J1335,0)</f>
        <v>0</v>
      </c>
      <c r="BI1335" s="217">
        <f>IF(N1335="nulová",J1335,0)</f>
        <v>0</v>
      </c>
      <c r="BJ1335" s="20" t="s">
        <v>82</v>
      </c>
      <c r="BK1335" s="217">
        <f>ROUND(I1335*H1335,2)</f>
        <v>0</v>
      </c>
      <c r="BL1335" s="20" t="s">
        <v>235</v>
      </c>
      <c r="BM1335" s="216" t="s">
        <v>2009</v>
      </c>
    </row>
    <row r="1336" s="2" customFormat="1" ht="16.5" customHeight="1">
      <c r="A1336" s="41"/>
      <c r="B1336" s="42"/>
      <c r="C1336" s="246" t="s">
        <v>2010</v>
      </c>
      <c r="D1336" s="246" t="s">
        <v>278</v>
      </c>
      <c r="E1336" s="247" t="s">
        <v>2011</v>
      </c>
      <c r="F1336" s="248" t="s">
        <v>2012</v>
      </c>
      <c r="G1336" s="249" t="s">
        <v>281</v>
      </c>
      <c r="H1336" s="250">
        <v>1</v>
      </c>
      <c r="I1336" s="251"/>
      <c r="J1336" s="252">
        <f>ROUND(I1336*H1336,2)</f>
        <v>0</v>
      </c>
      <c r="K1336" s="248" t="s">
        <v>19</v>
      </c>
      <c r="L1336" s="253"/>
      <c r="M1336" s="254" t="s">
        <v>19</v>
      </c>
      <c r="N1336" s="255" t="s">
        <v>45</v>
      </c>
      <c r="O1336" s="87"/>
      <c r="P1336" s="214">
        <f>O1336*H1336</f>
        <v>0</v>
      </c>
      <c r="Q1336" s="214">
        <v>0</v>
      </c>
      <c r="R1336" s="214">
        <f>Q1336*H1336</f>
        <v>0</v>
      </c>
      <c r="S1336" s="214">
        <v>0</v>
      </c>
      <c r="T1336" s="215">
        <f>S1336*H1336</f>
        <v>0</v>
      </c>
      <c r="U1336" s="41"/>
      <c r="V1336" s="41"/>
      <c r="W1336" s="41"/>
      <c r="X1336" s="41"/>
      <c r="Y1336" s="41"/>
      <c r="Z1336" s="41"/>
      <c r="AA1336" s="41"/>
      <c r="AB1336" s="41"/>
      <c r="AC1336" s="41"/>
      <c r="AD1336" s="41"/>
      <c r="AE1336" s="41"/>
      <c r="AR1336" s="216" t="s">
        <v>392</v>
      </c>
      <c r="AT1336" s="216" t="s">
        <v>278</v>
      </c>
      <c r="AU1336" s="216" t="s">
        <v>84</v>
      </c>
      <c r="AY1336" s="20" t="s">
        <v>216</v>
      </c>
      <c r="BE1336" s="217">
        <f>IF(N1336="základní",J1336,0)</f>
        <v>0</v>
      </c>
      <c r="BF1336" s="217">
        <f>IF(N1336="snížená",J1336,0)</f>
        <v>0</v>
      </c>
      <c r="BG1336" s="217">
        <f>IF(N1336="zákl. přenesená",J1336,0)</f>
        <v>0</v>
      </c>
      <c r="BH1336" s="217">
        <f>IF(N1336="sníž. přenesená",J1336,0)</f>
        <v>0</v>
      </c>
      <c r="BI1336" s="217">
        <f>IF(N1336="nulová",J1336,0)</f>
        <v>0</v>
      </c>
      <c r="BJ1336" s="20" t="s">
        <v>82</v>
      </c>
      <c r="BK1336" s="217">
        <f>ROUND(I1336*H1336,2)</f>
        <v>0</v>
      </c>
      <c r="BL1336" s="20" t="s">
        <v>235</v>
      </c>
      <c r="BM1336" s="216" t="s">
        <v>2013</v>
      </c>
    </row>
    <row r="1337" s="2" customFormat="1" ht="16.5" customHeight="1">
      <c r="A1337" s="41"/>
      <c r="B1337" s="42"/>
      <c r="C1337" s="246" t="s">
        <v>2014</v>
      </c>
      <c r="D1337" s="246" t="s">
        <v>278</v>
      </c>
      <c r="E1337" s="247" t="s">
        <v>2015</v>
      </c>
      <c r="F1337" s="248" t="s">
        <v>2016</v>
      </c>
      <c r="G1337" s="249" t="s">
        <v>281</v>
      </c>
      <c r="H1337" s="250">
        <v>1</v>
      </c>
      <c r="I1337" s="251"/>
      <c r="J1337" s="252">
        <f>ROUND(I1337*H1337,2)</f>
        <v>0</v>
      </c>
      <c r="K1337" s="248" t="s">
        <v>19</v>
      </c>
      <c r="L1337" s="253"/>
      <c r="M1337" s="254" t="s">
        <v>19</v>
      </c>
      <c r="N1337" s="255" t="s">
        <v>45</v>
      </c>
      <c r="O1337" s="87"/>
      <c r="P1337" s="214">
        <f>O1337*H1337</f>
        <v>0</v>
      </c>
      <c r="Q1337" s="214">
        <v>0</v>
      </c>
      <c r="R1337" s="214">
        <f>Q1337*H1337</f>
        <v>0</v>
      </c>
      <c r="S1337" s="214">
        <v>0</v>
      </c>
      <c r="T1337" s="215">
        <f>S1337*H1337</f>
        <v>0</v>
      </c>
      <c r="U1337" s="41"/>
      <c r="V1337" s="41"/>
      <c r="W1337" s="41"/>
      <c r="X1337" s="41"/>
      <c r="Y1337" s="41"/>
      <c r="Z1337" s="41"/>
      <c r="AA1337" s="41"/>
      <c r="AB1337" s="41"/>
      <c r="AC1337" s="41"/>
      <c r="AD1337" s="41"/>
      <c r="AE1337" s="41"/>
      <c r="AR1337" s="216" t="s">
        <v>392</v>
      </c>
      <c r="AT1337" s="216" t="s">
        <v>278</v>
      </c>
      <c r="AU1337" s="216" t="s">
        <v>84</v>
      </c>
      <c r="AY1337" s="20" t="s">
        <v>216</v>
      </c>
      <c r="BE1337" s="217">
        <f>IF(N1337="základní",J1337,0)</f>
        <v>0</v>
      </c>
      <c r="BF1337" s="217">
        <f>IF(N1337="snížená",J1337,0)</f>
        <v>0</v>
      </c>
      <c r="BG1337" s="217">
        <f>IF(N1337="zákl. přenesená",J1337,0)</f>
        <v>0</v>
      </c>
      <c r="BH1337" s="217">
        <f>IF(N1337="sníž. přenesená",J1337,0)</f>
        <v>0</v>
      </c>
      <c r="BI1337" s="217">
        <f>IF(N1337="nulová",J1337,0)</f>
        <v>0</v>
      </c>
      <c r="BJ1337" s="20" t="s">
        <v>82</v>
      </c>
      <c r="BK1337" s="217">
        <f>ROUND(I1337*H1337,2)</f>
        <v>0</v>
      </c>
      <c r="BL1337" s="20" t="s">
        <v>235</v>
      </c>
      <c r="BM1337" s="216" t="s">
        <v>2017</v>
      </c>
    </row>
    <row r="1338" s="2" customFormat="1" ht="16.5" customHeight="1">
      <c r="A1338" s="41"/>
      <c r="B1338" s="42"/>
      <c r="C1338" s="246" t="s">
        <v>2018</v>
      </c>
      <c r="D1338" s="246" t="s">
        <v>278</v>
      </c>
      <c r="E1338" s="247" t="s">
        <v>2019</v>
      </c>
      <c r="F1338" s="248" t="s">
        <v>2020</v>
      </c>
      <c r="G1338" s="249" t="s">
        <v>281</v>
      </c>
      <c r="H1338" s="250">
        <v>1</v>
      </c>
      <c r="I1338" s="251"/>
      <c r="J1338" s="252">
        <f>ROUND(I1338*H1338,2)</f>
        <v>0</v>
      </c>
      <c r="K1338" s="248" t="s">
        <v>19</v>
      </c>
      <c r="L1338" s="253"/>
      <c r="M1338" s="254" t="s">
        <v>19</v>
      </c>
      <c r="N1338" s="255" t="s">
        <v>45</v>
      </c>
      <c r="O1338" s="87"/>
      <c r="P1338" s="214">
        <f>O1338*H1338</f>
        <v>0</v>
      </c>
      <c r="Q1338" s="214">
        <v>0</v>
      </c>
      <c r="R1338" s="214">
        <f>Q1338*H1338</f>
        <v>0</v>
      </c>
      <c r="S1338" s="214">
        <v>0</v>
      </c>
      <c r="T1338" s="215">
        <f>S1338*H1338</f>
        <v>0</v>
      </c>
      <c r="U1338" s="41"/>
      <c r="V1338" s="41"/>
      <c r="W1338" s="41"/>
      <c r="X1338" s="41"/>
      <c r="Y1338" s="41"/>
      <c r="Z1338" s="41"/>
      <c r="AA1338" s="41"/>
      <c r="AB1338" s="41"/>
      <c r="AC1338" s="41"/>
      <c r="AD1338" s="41"/>
      <c r="AE1338" s="41"/>
      <c r="AR1338" s="216" t="s">
        <v>392</v>
      </c>
      <c r="AT1338" s="216" t="s">
        <v>278</v>
      </c>
      <c r="AU1338" s="216" t="s">
        <v>84</v>
      </c>
      <c r="AY1338" s="20" t="s">
        <v>216</v>
      </c>
      <c r="BE1338" s="217">
        <f>IF(N1338="základní",J1338,0)</f>
        <v>0</v>
      </c>
      <c r="BF1338" s="217">
        <f>IF(N1338="snížená",J1338,0)</f>
        <v>0</v>
      </c>
      <c r="BG1338" s="217">
        <f>IF(N1338="zákl. přenesená",J1338,0)</f>
        <v>0</v>
      </c>
      <c r="BH1338" s="217">
        <f>IF(N1338="sníž. přenesená",J1338,0)</f>
        <v>0</v>
      </c>
      <c r="BI1338" s="217">
        <f>IF(N1338="nulová",J1338,0)</f>
        <v>0</v>
      </c>
      <c r="BJ1338" s="20" t="s">
        <v>82</v>
      </c>
      <c r="BK1338" s="217">
        <f>ROUND(I1338*H1338,2)</f>
        <v>0</v>
      </c>
      <c r="BL1338" s="20" t="s">
        <v>235</v>
      </c>
      <c r="BM1338" s="216" t="s">
        <v>2021</v>
      </c>
    </row>
    <row r="1339" s="2" customFormat="1" ht="16.5" customHeight="1">
      <c r="A1339" s="41"/>
      <c r="B1339" s="42"/>
      <c r="C1339" s="246" t="s">
        <v>2022</v>
      </c>
      <c r="D1339" s="246" t="s">
        <v>278</v>
      </c>
      <c r="E1339" s="247" t="s">
        <v>2023</v>
      </c>
      <c r="F1339" s="248" t="s">
        <v>2024</v>
      </c>
      <c r="G1339" s="249" t="s">
        <v>281</v>
      </c>
      <c r="H1339" s="250">
        <v>1</v>
      </c>
      <c r="I1339" s="251"/>
      <c r="J1339" s="252">
        <f>ROUND(I1339*H1339,2)</f>
        <v>0</v>
      </c>
      <c r="K1339" s="248" t="s">
        <v>19</v>
      </c>
      <c r="L1339" s="253"/>
      <c r="M1339" s="254" t="s">
        <v>19</v>
      </c>
      <c r="N1339" s="255" t="s">
        <v>45</v>
      </c>
      <c r="O1339" s="87"/>
      <c r="P1339" s="214">
        <f>O1339*H1339</f>
        <v>0</v>
      </c>
      <c r="Q1339" s="214">
        <v>0</v>
      </c>
      <c r="R1339" s="214">
        <f>Q1339*H1339</f>
        <v>0</v>
      </c>
      <c r="S1339" s="214">
        <v>0</v>
      </c>
      <c r="T1339" s="215">
        <f>S1339*H1339</f>
        <v>0</v>
      </c>
      <c r="U1339" s="41"/>
      <c r="V1339" s="41"/>
      <c r="W1339" s="41"/>
      <c r="X1339" s="41"/>
      <c r="Y1339" s="41"/>
      <c r="Z1339" s="41"/>
      <c r="AA1339" s="41"/>
      <c r="AB1339" s="41"/>
      <c r="AC1339" s="41"/>
      <c r="AD1339" s="41"/>
      <c r="AE1339" s="41"/>
      <c r="AR1339" s="216" t="s">
        <v>392</v>
      </c>
      <c r="AT1339" s="216" t="s">
        <v>278</v>
      </c>
      <c r="AU1339" s="216" t="s">
        <v>84</v>
      </c>
      <c r="AY1339" s="20" t="s">
        <v>216</v>
      </c>
      <c r="BE1339" s="217">
        <f>IF(N1339="základní",J1339,0)</f>
        <v>0</v>
      </c>
      <c r="BF1339" s="217">
        <f>IF(N1339="snížená",J1339,0)</f>
        <v>0</v>
      </c>
      <c r="BG1339" s="217">
        <f>IF(N1339="zákl. přenesená",J1339,0)</f>
        <v>0</v>
      </c>
      <c r="BH1339" s="217">
        <f>IF(N1339="sníž. přenesená",J1339,0)</f>
        <v>0</v>
      </c>
      <c r="BI1339" s="217">
        <f>IF(N1339="nulová",J1339,0)</f>
        <v>0</v>
      </c>
      <c r="BJ1339" s="20" t="s">
        <v>82</v>
      </c>
      <c r="BK1339" s="217">
        <f>ROUND(I1339*H1339,2)</f>
        <v>0</v>
      </c>
      <c r="BL1339" s="20" t="s">
        <v>235</v>
      </c>
      <c r="BM1339" s="216" t="s">
        <v>2025</v>
      </c>
    </row>
    <row r="1340" s="2" customFormat="1" ht="24.15" customHeight="1">
      <c r="A1340" s="41"/>
      <c r="B1340" s="42"/>
      <c r="C1340" s="205" t="s">
        <v>2026</v>
      </c>
      <c r="D1340" s="205" t="s">
        <v>218</v>
      </c>
      <c r="E1340" s="206" t="s">
        <v>1734</v>
      </c>
      <c r="F1340" s="207" t="s">
        <v>1735</v>
      </c>
      <c r="G1340" s="208" t="s">
        <v>293</v>
      </c>
      <c r="H1340" s="209">
        <v>1</v>
      </c>
      <c r="I1340" s="210"/>
      <c r="J1340" s="211">
        <f>ROUND(I1340*H1340,2)</f>
        <v>0</v>
      </c>
      <c r="K1340" s="207" t="s">
        <v>19</v>
      </c>
      <c r="L1340" s="47"/>
      <c r="M1340" s="212" t="s">
        <v>19</v>
      </c>
      <c r="N1340" s="213" t="s">
        <v>45</v>
      </c>
      <c r="O1340" s="87"/>
      <c r="P1340" s="214">
        <f>O1340*H1340</f>
        <v>0</v>
      </c>
      <c r="Q1340" s="214">
        <v>0</v>
      </c>
      <c r="R1340" s="214">
        <f>Q1340*H1340</f>
        <v>0</v>
      </c>
      <c r="S1340" s="214">
        <v>0</v>
      </c>
      <c r="T1340" s="215">
        <f>S1340*H1340</f>
        <v>0</v>
      </c>
      <c r="U1340" s="41"/>
      <c r="V1340" s="41"/>
      <c r="W1340" s="41"/>
      <c r="X1340" s="41"/>
      <c r="Y1340" s="41"/>
      <c r="Z1340" s="41"/>
      <c r="AA1340" s="41"/>
      <c r="AB1340" s="41"/>
      <c r="AC1340" s="41"/>
      <c r="AD1340" s="41"/>
      <c r="AE1340" s="41"/>
      <c r="AR1340" s="216" t="s">
        <v>235</v>
      </c>
      <c r="AT1340" s="216" t="s">
        <v>218</v>
      </c>
      <c r="AU1340" s="216" t="s">
        <v>84</v>
      </c>
      <c r="AY1340" s="20" t="s">
        <v>216</v>
      </c>
      <c r="BE1340" s="217">
        <f>IF(N1340="základní",J1340,0)</f>
        <v>0</v>
      </c>
      <c r="BF1340" s="217">
        <f>IF(N1340="snížená",J1340,0)</f>
        <v>0</v>
      </c>
      <c r="BG1340" s="217">
        <f>IF(N1340="zákl. přenesená",J1340,0)</f>
        <v>0</v>
      </c>
      <c r="BH1340" s="217">
        <f>IF(N1340="sníž. přenesená",J1340,0)</f>
        <v>0</v>
      </c>
      <c r="BI1340" s="217">
        <f>IF(N1340="nulová",J1340,0)</f>
        <v>0</v>
      </c>
      <c r="BJ1340" s="20" t="s">
        <v>82</v>
      </c>
      <c r="BK1340" s="217">
        <f>ROUND(I1340*H1340,2)</f>
        <v>0</v>
      </c>
      <c r="BL1340" s="20" t="s">
        <v>235</v>
      </c>
      <c r="BM1340" s="216" t="s">
        <v>2027</v>
      </c>
    </row>
    <row r="1341" s="2" customFormat="1">
      <c r="A1341" s="41"/>
      <c r="B1341" s="42"/>
      <c r="C1341" s="43"/>
      <c r="D1341" s="225" t="s">
        <v>262</v>
      </c>
      <c r="E1341" s="43"/>
      <c r="F1341" s="245" t="s">
        <v>2028</v>
      </c>
      <c r="G1341" s="43"/>
      <c r="H1341" s="43"/>
      <c r="I1341" s="220"/>
      <c r="J1341" s="43"/>
      <c r="K1341" s="43"/>
      <c r="L1341" s="47"/>
      <c r="M1341" s="221"/>
      <c r="N1341" s="222"/>
      <c r="O1341" s="87"/>
      <c r="P1341" s="87"/>
      <c r="Q1341" s="87"/>
      <c r="R1341" s="87"/>
      <c r="S1341" s="87"/>
      <c r="T1341" s="88"/>
      <c r="U1341" s="41"/>
      <c r="V1341" s="41"/>
      <c r="W1341" s="41"/>
      <c r="X1341" s="41"/>
      <c r="Y1341" s="41"/>
      <c r="Z1341" s="41"/>
      <c r="AA1341" s="41"/>
      <c r="AB1341" s="41"/>
      <c r="AC1341" s="41"/>
      <c r="AD1341" s="41"/>
      <c r="AE1341" s="41"/>
      <c r="AT1341" s="20" t="s">
        <v>262</v>
      </c>
      <c r="AU1341" s="20" t="s">
        <v>84</v>
      </c>
    </row>
    <row r="1342" s="2" customFormat="1" ht="16.5" customHeight="1">
      <c r="A1342" s="41"/>
      <c r="B1342" s="42"/>
      <c r="C1342" s="205" t="s">
        <v>2029</v>
      </c>
      <c r="D1342" s="205" t="s">
        <v>218</v>
      </c>
      <c r="E1342" s="206" t="s">
        <v>2030</v>
      </c>
      <c r="F1342" s="207" t="s">
        <v>2031</v>
      </c>
      <c r="G1342" s="208" t="s">
        <v>281</v>
      </c>
      <c r="H1342" s="209">
        <v>6</v>
      </c>
      <c r="I1342" s="210"/>
      <c r="J1342" s="211">
        <f>ROUND(I1342*H1342,2)</f>
        <v>0</v>
      </c>
      <c r="K1342" s="207" t="s">
        <v>19</v>
      </c>
      <c r="L1342" s="47"/>
      <c r="M1342" s="212" t="s">
        <v>19</v>
      </c>
      <c r="N1342" s="213" t="s">
        <v>45</v>
      </c>
      <c r="O1342" s="87"/>
      <c r="P1342" s="214">
        <f>O1342*H1342</f>
        <v>0</v>
      </c>
      <c r="Q1342" s="214">
        <v>0</v>
      </c>
      <c r="R1342" s="214">
        <f>Q1342*H1342</f>
        <v>0</v>
      </c>
      <c r="S1342" s="214">
        <v>0</v>
      </c>
      <c r="T1342" s="215">
        <f>S1342*H1342</f>
        <v>0</v>
      </c>
      <c r="U1342" s="41"/>
      <c r="V1342" s="41"/>
      <c r="W1342" s="41"/>
      <c r="X1342" s="41"/>
      <c r="Y1342" s="41"/>
      <c r="Z1342" s="41"/>
      <c r="AA1342" s="41"/>
      <c r="AB1342" s="41"/>
      <c r="AC1342" s="41"/>
      <c r="AD1342" s="41"/>
      <c r="AE1342" s="41"/>
      <c r="AR1342" s="216" t="s">
        <v>235</v>
      </c>
      <c r="AT1342" s="216" t="s">
        <v>218</v>
      </c>
      <c r="AU1342" s="216" t="s">
        <v>84</v>
      </c>
      <c r="AY1342" s="20" t="s">
        <v>216</v>
      </c>
      <c r="BE1342" s="217">
        <f>IF(N1342="základní",J1342,0)</f>
        <v>0</v>
      </c>
      <c r="BF1342" s="217">
        <f>IF(N1342="snížená",J1342,0)</f>
        <v>0</v>
      </c>
      <c r="BG1342" s="217">
        <f>IF(N1342="zákl. přenesená",J1342,0)</f>
        <v>0</v>
      </c>
      <c r="BH1342" s="217">
        <f>IF(N1342="sníž. přenesená",J1342,0)</f>
        <v>0</v>
      </c>
      <c r="BI1342" s="217">
        <f>IF(N1342="nulová",J1342,0)</f>
        <v>0</v>
      </c>
      <c r="BJ1342" s="20" t="s">
        <v>82</v>
      </c>
      <c r="BK1342" s="217">
        <f>ROUND(I1342*H1342,2)</f>
        <v>0</v>
      </c>
      <c r="BL1342" s="20" t="s">
        <v>235</v>
      </c>
      <c r="BM1342" s="216" t="s">
        <v>2032</v>
      </c>
    </row>
    <row r="1343" s="2" customFormat="1" ht="16.5" customHeight="1">
      <c r="A1343" s="41"/>
      <c r="B1343" s="42"/>
      <c r="C1343" s="246" t="s">
        <v>2033</v>
      </c>
      <c r="D1343" s="246" t="s">
        <v>278</v>
      </c>
      <c r="E1343" s="247" t="s">
        <v>2034</v>
      </c>
      <c r="F1343" s="248" t="s">
        <v>2035</v>
      </c>
      <c r="G1343" s="249" t="s">
        <v>281</v>
      </c>
      <c r="H1343" s="250">
        <v>98</v>
      </c>
      <c r="I1343" s="251"/>
      <c r="J1343" s="252">
        <f>ROUND(I1343*H1343,2)</f>
        <v>0</v>
      </c>
      <c r="K1343" s="248" t="s">
        <v>19</v>
      </c>
      <c r="L1343" s="253"/>
      <c r="M1343" s="254" t="s">
        <v>19</v>
      </c>
      <c r="N1343" s="255" t="s">
        <v>45</v>
      </c>
      <c r="O1343" s="87"/>
      <c r="P1343" s="214">
        <f>O1343*H1343</f>
        <v>0</v>
      </c>
      <c r="Q1343" s="214">
        <v>0</v>
      </c>
      <c r="R1343" s="214">
        <f>Q1343*H1343</f>
        <v>0</v>
      </c>
      <c r="S1343" s="214">
        <v>0</v>
      </c>
      <c r="T1343" s="215">
        <f>S1343*H1343</f>
        <v>0</v>
      </c>
      <c r="U1343" s="41"/>
      <c r="V1343" s="41"/>
      <c r="W1343" s="41"/>
      <c r="X1343" s="41"/>
      <c r="Y1343" s="41"/>
      <c r="Z1343" s="41"/>
      <c r="AA1343" s="41"/>
      <c r="AB1343" s="41"/>
      <c r="AC1343" s="41"/>
      <c r="AD1343" s="41"/>
      <c r="AE1343" s="41"/>
      <c r="AR1343" s="216" t="s">
        <v>392</v>
      </c>
      <c r="AT1343" s="216" t="s">
        <v>278</v>
      </c>
      <c r="AU1343" s="216" t="s">
        <v>84</v>
      </c>
      <c r="AY1343" s="20" t="s">
        <v>216</v>
      </c>
      <c r="BE1343" s="217">
        <f>IF(N1343="základní",J1343,0)</f>
        <v>0</v>
      </c>
      <c r="BF1343" s="217">
        <f>IF(N1343="snížená",J1343,0)</f>
        <v>0</v>
      </c>
      <c r="BG1343" s="217">
        <f>IF(N1343="zákl. přenesená",J1343,0)</f>
        <v>0</v>
      </c>
      <c r="BH1343" s="217">
        <f>IF(N1343="sníž. přenesená",J1343,0)</f>
        <v>0</v>
      </c>
      <c r="BI1343" s="217">
        <f>IF(N1343="nulová",J1343,0)</f>
        <v>0</v>
      </c>
      <c r="BJ1343" s="20" t="s">
        <v>82</v>
      </c>
      <c r="BK1343" s="217">
        <f>ROUND(I1343*H1343,2)</f>
        <v>0</v>
      </c>
      <c r="BL1343" s="20" t="s">
        <v>235</v>
      </c>
      <c r="BM1343" s="216" t="s">
        <v>2036</v>
      </c>
    </row>
    <row r="1344" s="2" customFormat="1" ht="16.5" customHeight="1">
      <c r="A1344" s="41"/>
      <c r="B1344" s="42"/>
      <c r="C1344" s="246" t="s">
        <v>2037</v>
      </c>
      <c r="D1344" s="246" t="s">
        <v>278</v>
      </c>
      <c r="E1344" s="247" t="s">
        <v>2038</v>
      </c>
      <c r="F1344" s="248" t="s">
        <v>2039</v>
      </c>
      <c r="G1344" s="249" t="s">
        <v>281</v>
      </c>
      <c r="H1344" s="250">
        <v>8</v>
      </c>
      <c r="I1344" s="251"/>
      <c r="J1344" s="252">
        <f>ROUND(I1344*H1344,2)</f>
        <v>0</v>
      </c>
      <c r="K1344" s="248" t="s">
        <v>19</v>
      </c>
      <c r="L1344" s="253"/>
      <c r="M1344" s="254" t="s">
        <v>19</v>
      </c>
      <c r="N1344" s="255" t="s">
        <v>45</v>
      </c>
      <c r="O1344" s="87"/>
      <c r="P1344" s="214">
        <f>O1344*H1344</f>
        <v>0</v>
      </c>
      <c r="Q1344" s="214">
        <v>0</v>
      </c>
      <c r="R1344" s="214">
        <f>Q1344*H1344</f>
        <v>0</v>
      </c>
      <c r="S1344" s="214">
        <v>0</v>
      </c>
      <c r="T1344" s="215">
        <f>S1344*H1344</f>
        <v>0</v>
      </c>
      <c r="U1344" s="41"/>
      <c r="V1344" s="41"/>
      <c r="W1344" s="41"/>
      <c r="X1344" s="41"/>
      <c r="Y1344" s="41"/>
      <c r="Z1344" s="41"/>
      <c r="AA1344" s="41"/>
      <c r="AB1344" s="41"/>
      <c r="AC1344" s="41"/>
      <c r="AD1344" s="41"/>
      <c r="AE1344" s="41"/>
      <c r="AR1344" s="216" t="s">
        <v>392</v>
      </c>
      <c r="AT1344" s="216" t="s">
        <v>278</v>
      </c>
      <c r="AU1344" s="216" t="s">
        <v>84</v>
      </c>
      <c r="AY1344" s="20" t="s">
        <v>216</v>
      </c>
      <c r="BE1344" s="217">
        <f>IF(N1344="základní",J1344,0)</f>
        <v>0</v>
      </c>
      <c r="BF1344" s="217">
        <f>IF(N1344="snížená",J1344,0)</f>
        <v>0</v>
      </c>
      <c r="BG1344" s="217">
        <f>IF(N1344="zákl. přenesená",J1344,0)</f>
        <v>0</v>
      </c>
      <c r="BH1344" s="217">
        <f>IF(N1344="sníž. přenesená",J1344,0)</f>
        <v>0</v>
      </c>
      <c r="BI1344" s="217">
        <f>IF(N1344="nulová",J1344,0)</f>
        <v>0</v>
      </c>
      <c r="BJ1344" s="20" t="s">
        <v>82</v>
      </c>
      <c r="BK1344" s="217">
        <f>ROUND(I1344*H1344,2)</f>
        <v>0</v>
      </c>
      <c r="BL1344" s="20" t="s">
        <v>235</v>
      </c>
      <c r="BM1344" s="216" t="s">
        <v>2040</v>
      </c>
    </row>
    <row r="1345" s="2" customFormat="1" ht="16.5" customHeight="1">
      <c r="A1345" s="41"/>
      <c r="B1345" s="42"/>
      <c r="C1345" s="246" t="s">
        <v>2041</v>
      </c>
      <c r="D1345" s="246" t="s">
        <v>278</v>
      </c>
      <c r="E1345" s="247" t="s">
        <v>2042</v>
      </c>
      <c r="F1345" s="248" t="s">
        <v>2043</v>
      </c>
      <c r="G1345" s="249" t="s">
        <v>281</v>
      </c>
      <c r="H1345" s="250">
        <v>120</v>
      </c>
      <c r="I1345" s="251"/>
      <c r="J1345" s="252">
        <f>ROUND(I1345*H1345,2)</f>
        <v>0</v>
      </c>
      <c r="K1345" s="248" t="s">
        <v>19</v>
      </c>
      <c r="L1345" s="253"/>
      <c r="M1345" s="254" t="s">
        <v>19</v>
      </c>
      <c r="N1345" s="255" t="s">
        <v>45</v>
      </c>
      <c r="O1345" s="87"/>
      <c r="P1345" s="214">
        <f>O1345*H1345</f>
        <v>0</v>
      </c>
      <c r="Q1345" s="214">
        <v>0</v>
      </c>
      <c r="R1345" s="214">
        <f>Q1345*H1345</f>
        <v>0</v>
      </c>
      <c r="S1345" s="214">
        <v>0</v>
      </c>
      <c r="T1345" s="215">
        <f>S1345*H1345</f>
        <v>0</v>
      </c>
      <c r="U1345" s="41"/>
      <c r="V1345" s="41"/>
      <c r="W1345" s="41"/>
      <c r="X1345" s="41"/>
      <c r="Y1345" s="41"/>
      <c r="Z1345" s="41"/>
      <c r="AA1345" s="41"/>
      <c r="AB1345" s="41"/>
      <c r="AC1345" s="41"/>
      <c r="AD1345" s="41"/>
      <c r="AE1345" s="41"/>
      <c r="AR1345" s="216" t="s">
        <v>392</v>
      </c>
      <c r="AT1345" s="216" t="s">
        <v>278</v>
      </c>
      <c r="AU1345" s="216" t="s">
        <v>84</v>
      </c>
      <c r="AY1345" s="20" t="s">
        <v>216</v>
      </c>
      <c r="BE1345" s="217">
        <f>IF(N1345="základní",J1345,0)</f>
        <v>0</v>
      </c>
      <c r="BF1345" s="217">
        <f>IF(N1345="snížená",J1345,0)</f>
        <v>0</v>
      </c>
      <c r="BG1345" s="217">
        <f>IF(N1345="zákl. přenesená",J1345,0)</f>
        <v>0</v>
      </c>
      <c r="BH1345" s="217">
        <f>IF(N1345="sníž. přenesená",J1345,0)</f>
        <v>0</v>
      </c>
      <c r="BI1345" s="217">
        <f>IF(N1345="nulová",J1345,0)</f>
        <v>0</v>
      </c>
      <c r="BJ1345" s="20" t="s">
        <v>82</v>
      </c>
      <c r="BK1345" s="217">
        <f>ROUND(I1345*H1345,2)</f>
        <v>0</v>
      </c>
      <c r="BL1345" s="20" t="s">
        <v>235</v>
      </c>
      <c r="BM1345" s="216" t="s">
        <v>2044</v>
      </c>
    </row>
    <row r="1346" s="12" customFormat="1" ht="22.8" customHeight="1">
      <c r="A1346" s="12"/>
      <c r="B1346" s="189"/>
      <c r="C1346" s="190"/>
      <c r="D1346" s="191" t="s">
        <v>73</v>
      </c>
      <c r="E1346" s="203" t="s">
        <v>2045</v>
      </c>
      <c r="F1346" s="203" t="s">
        <v>2046</v>
      </c>
      <c r="G1346" s="190"/>
      <c r="H1346" s="190"/>
      <c r="I1346" s="193"/>
      <c r="J1346" s="204">
        <f>BK1346</f>
        <v>0</v>
      </c>
      <c r="K1346" s="190"/>
      <c r="L1346" s="195"/>
      <c r="M1346" s="196"/>
      <c r="N1346" s="197"/>
      <c r="O1346" s="197"/>
      <c r="P1346" s="198">
        <f>SUM(P1347:P1355)</f>
        <v>0</v>
      </c>
      <c r="Q1346" s="197"/>
      <c r="R1346" s="198">
        <f>SUM(R1347:R1355)</f>
        <v>0.015600000000000001</v>
      </c>
      <c r="S1346" s="197"/>
      <c r="T1346" s="199">
        <f>SUM(T1347:T1355)</f>
        <v>0</v>
      </c>
      <c r="U1346" s="12"/>
      <c r="V1346" s="12"/>
      <c r="W1346" s="12"/>
      <c r="X1346" s="12"/>
      <c r="Y1346" s="12"/>
      <c r="Z1346" s="12"/>
      <c r="AA1346" s="12"/>
      <c r="AB1346" s="12"/>
      <c r="AC1346" s="12"/>
      <c r="AD1346" s="12"/>
      <c r="AE1346" s="12"/>
      <c r="AR1346" s="200" t="s">
        <v>84</v>
      </c>
      <c r="AT1346" s="201" t="s">
        <v>73</v>
      </c>
      <c r="AU1346" s="201" t="s">
        <v>82</v>
      </c>
      <c r="AY1346" s="200" t="s">
        <v>216</v>
      </c>
      <c r="BK1346" s="202">
        <f>SUM(BK1347:BK1355)</f>
        <v>0</v>
      </c>
    </row>
    <row r="1347" s="2" customFormat="1" ht="16.5" customHeight="1">
      <c r="A1347" s="41"/>
      <c r="B1347" s="42"/>
      <c r="C1347" s="205" t="s">
        <v>2047</v>
      </c>
      <c r="D1347" s="205" t="s">
        <v>218</v>
      </c>
      <c r="E1347" s="206" t="s">
        <v>2048</v>
      </c>
      <c r="F1347" s="207" t="s">
        <v>2049</v>
      </c>
      <c r="G1347" s="208" t="s">
        <v>125</v>
      </c>
      <c r="H1347" s="209">
        <v>195</v>
      </c>
      <c r="I1347" s="210"/>
      <c r="J1347" s="211">
        <f>ROUND(I1347*H1347,2)</f>
        <v>0</v>
      </c>
      <c r="K1347" s="207" t="s">
        <v>19</v>
      </c>
      <c r="L1347" s="47"/>
      <c r="M1347" s="212" t="s">
        <v>19</v>
      </c>
      <c r="N1347" s="213" t="s">
        <v>45</v>
      </c>
      <c r="O1347" s="87"/>
      <c r="P1347" s="214">
        <f>O1347*H1347</f>
        <v>0</v>
      </c>
      <c r="Q1347" s="214">
        <v>0</v>
      </c>
      <c r="R1347" s="214">
        <f>Q1347*H1347</f>
        <v>0</v>
      </c>
      <c r="S1347" s="214">
        <v>0</v>
      </c>
      <c r="T1347" s="215">
        <f>S1347*H1347</f>
        <v>0</v>
      </c>
      <c r="U1347" s="41"/>
      <c r="V1347" s="41"/>
      <c r="W1347" s="41"/>
      <c r="X1347" s="41"/>
      <c r="Y1347" s="41"/>
      <c r="Z1347" s="41"/>
      <c r="AA1347" s="41"/>
      <c r="AB1347" s="41"/>
      <c r="AC1347" s="41"/>
      <c r="AD1347" s="41"/>
      <c r="AE1347" s="41"/>
      <c r="AR1347" s="216" t="s">
        <v>222</v>
      </c>
      <c r="AT1347" s="216" t="s">
        <v>218</v>
      </c>
      <c r="AU1347" s="216" t="s">
        <v>84</v>
      </c>
      <c r="AY1347" s="20" t="s">
        <v>216</v>
      </c>
      <c r="BE1347" s="217">
        <f>IF(N1347="základní",J1347,0)</f>
        <v>0</v>
      </c>
      <c r="BF1347" s="217">
        <f>IF(N1347="snížená",J1347,0)</f>
        <v>0</v>
      </c>
      <c r="BG1347" s="217">
        <f>IF(N1347="zákl. přenesená",J1347,0)</f>
        <v>0</v>
      </c>
      <c r="BH1347" s="217">
        <f>IF(N1347="sníž. přenesená",J1347,0)</f>
        <v>0</v>
      </c>
      <c r="BI1347" s="217">
        <f>IF(N1347="nulová",J1347,0)</f>
        <v>0</v>
      </c>
      <c r="BJ1347" s="20" t="s">
        <v>82</v>
      </c>
      <c r="BK1347" s="217">
        <f>ROUND(I1347*H1347,2)</f>
        <v>0</v>
      </c>
      <c r="BL1347" s="20" t="s">
        <v>222</v>
      </c>
      <c r="BM1347" s="216" t="s">
        <v>2050</v>
      </c>
    </row>
    <row r="1348" s="13" customFormat="1">
      <c r="A1348" s="13"/>
      <c r="B1348" s="223"/>
      <c r="C1348" s="224"/>
      <c r="D1348" s="225" t="s">
        <v>226</v>
      </c>
      <c r="E1348" s="226" t="s">
        <v>19</v>
      </c>
      <c r="F1348" s="227" t="s">
        <v>2051</v>
      </c>
      <c r="G1348" s="224"/>
      <c r="H1348" s="228">
        <v>195</v>
      </c>
      <c r="I1348" s="229"/>
      <c r="J1348" s="224"/>
      <c r="K1348" s="224"/>
      <c r="L1348" s="230"/>
      <c r="M1348" s="231"/>
      <c r="N1348" s="232"/>
      <c r="O1348" s="232"/>
      <c r="P1348" s="232"/>
      <c r="Q1348" s="232"/>
      <c r="R1348" s="232"/>
      <c r="S1348" s="232"/>
      <c r="T1348" s="233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T1348" s="234" t="s">
        <v>226</v>
      </c>
      <c r="AU1348" s="234" t="s">
        <v>84</v>
      </c>
      <c r="AV1348" s="13" t="s">
        <v>84</v>
      </c>
      <c r="AW1348" s="13" t="s">
        <v>35</v>
      </c>
      <c r="AX1348" s="13" t="s">
        <v>82</v>
      </c>
      <c r="AY1348" s="234" t="s">
        <v>216</v>
      </c>
    </row>
    <row r="1349" s="2" customFormat="1" ht="16.5" customHeight="1">
      <c r="A1349" s="41"/>
      <c r="B1349" s="42"/>
      <c r="C1349" s="246" t="s">
        <v>2052</v>
      </c>
      <c r="D1349" s="246" t="s">
        <v>278</v>
      </c>
      <c r="E1349" s="247" t="s">
        <v>2053</v>
      </c>
      <c r="F1349" s="248" t="s">
        <v>2054</v>
      </c>
      <c r="G1349" s="249" t="s">
        <v>87</v>
      </c>
      <c r="H1349" s="250">
        <v>195</v>
      </c>
      <c r="I1349" s="251"/>
      <c r="J1349" s="252">
        <f>ROUND(I1349*H1349,2)</f>
        <v>0</v>
      </c>
      <c r="K1349" s="248" t="s">
        <v>19</v>
      </c>
      <c r="L1349" s="253"/>
      <c r="M1349" s="254" t="s">
        <v>19</v>
      </c>
      <c r="N1349" s="255" t="s">
        <v>45</v>
      </c>
      <c r="O1349" s="87"/>
      <c r="P1349" s="214">
        <f>O1349*H1349</f>
        <v>0</v>
      </c>
      <c r="Q1349" s="214">
        <v>8.0000000000000007E-05</v>
      </c>
      <c r="R1349" s="214">
        <f>Q1349*H1349</f>
        <v>0.015600000000000001</v>
      </c>
      <c r="S1349" s="214">
        <v>0</v>
      </c>
      <c r="T1349" s="215">
        <f>S1349*H1349</f>
        <v>0</v>
      </c>
      <c r="U1349" s="41"/>
      <c r="V1349" s="41"/>
      <c r="W1349" s="41"/>
      <c r="X1349" s="41"/>
      <c r="Y1349" s="41"/>
      <c r="Z1349" s="41"/>
      <c r="AA1349" s="41"/>
      <c r="AB1349" s="41"/>
      <c r="AC1349" s="41"/>
      <c r="AD1349" s="41"/>
      <c r="AE1349" s="41"/>
      <c r="AR1349" s="216" t="s">
        <v>264</v>
      </c>
      <c r="AT1349" s="216" t="s">
        <v>278</v>
      </c>
      <c r="AU1349" s="216" t="s">
        <v>84</v>
      </c>
      <c r="AY1349" s="20" t="s">
        <v>216</v>
      </c>
      <c r="BE1349" s="217">
        <f>IF(N1349="základní",J1349,0)</f>
        <v>0</v>
      </c>
      <c r="BF1349" s="217">
        <f>IF(N1349="snížená",J1349,0)</f>
        <v>0</v>
      </c>
      <c r="BG1349" s="217">
        <f>IF(N1349="zákl. přenesená",J1349,0)</f>
        <v>0</v>
      </c>
      <c r="BH1349" s="217">
        <f>IF(N1349="sníž. přenesená",J1349,0)</f>
        <v>0</v>
      </c>
      <c r="BI1349" s="217">
        <f>IF(N1349="nulová",J1349,0)</f>
        <v>0</v>
      </c>
      <c r="BJ1349" s="20" t="s">
        <v>82</v>
      </c>
      <c r="BK1349" s="217">
        <f>ROUND(I1349*H1349,2)</f>
        <v>0</v>
      </c>
      <c r="BL1349" s="20" t="s">
        <v>222</v>
      </c>
      <c r="BM1349" s="216" t="s">
        <v>2055</v>
      </c>
    </row>
    <row r="1350" s="2" customFormat="1">
      <c r="A1350" s="41"/>
      <c r="B1350" s="42"/>
      <c r="C1350" s="43"/>
      <c r="D1350" s="225" t="s">
        <v>262</v>
      </c>
      <c r="E1350" s="43"/>
      <c r="F1350" s="245" t="s">
        <v>2056</v>
      </c>
      <c r="G1350" s="43"/>
      <c r="H1350" s="43"/>
      <c r="I1350" s="220"/>
      <c r="J1350" s="43"/>
      <c r="K1350" s="43"/>
      <c r="L1350" s="47"/>
      <c r="M1350" s="221"/>
      <c r="N1350" s="222"/>
      <c r="O1350" s="87"/>
      <c r="P1350" s="87"/>
      <c r="Q1350" s="87"/>
      <c r="R1350" s="87"/>
      <c r="S1350" s="87"/>
      <c r="T1350" s="88"/>
      <c r="U1350" s="41"/>
      <c r="V1350" s="41"/>
      <c r="W1350" s="41"/>
      <c r="X1350" s="41"/>
      <c r="Y1350" s="41"/>
      <c r="Z1350" s="41"/>
      <c r="AA1350" s="41"/>
      <c r="AB1350" s="41"/>
      <c r="AC1350" s="41"/>
      <c r="AD1350" s="41"/>
      <c r="AE1350" s="41"/>
      <c r="AT1350" s="20" t="s">
        <v>262</v>
      </c>
      <c r="AU1350" s="20" t="s">
        <v>84</v>
      </c>
    </row>
    <row r="1351" s="2" customFormat="1" ht="24.15" customHeight="1">
      <c r="A1351" s="41"/>
      <c r="B1351" s="42"/>
      <c r="C1351" s="205" t="s">
        <v>2057</v>
      </c>
      <c r="D1351" s="205" t="s">
        <v>218</v>
      </c>
      <c r="E1351" s="206" t="s">
        <v>2058</v>
      </c>
      <c r="F1351" s="207" t="s">
        <v>2059</v>
      </c>
      <c r="G1351" s="208" t="s">
        <v>281</v>
      </c>
      <c r="H1351" s="209">
        <v>3</v>
      </c>
      <c r="I1351" s="210"/>
      <c r="J1351" s="211">
        <f>ROUND(I1351*H1351,2)</f>
        <v>0</v>
      </c>
      <c r="K1351" s="207" t="s">
        <v>19</v>
      </c>
      <c r="L1351" s="47"/>
      <c r="M1351" s="212" t="s">
        <v>19</v>
      </c>
      <c r="N1351" s="213" t="s">
        <v>45</v>
      </c>
      <c r="O1351" s="87"/>
      <c r="P1351" s="214">
        <f>O1351*H1351</f>
        <v>0</v>
      </c>
      <c r="Q1351" s="214">
        <v>0</v>
      </c>
      <c r="R1351" s="214">
        <f>Q1351*H1351</f>
        <v>0</v>
      </c>
      <c r="S1351" s="214">
        <v>0</v>
      </c>
      <c r="T1351" s="215">
        <f>S1351*H1351</f>
        <v>0</v>
      </c>
      <c r="U1351" s="41"/>
      <c r="V1351" s="41"/>
      <c r="W1351" s="41"/>
      <c r="X1351" s="41"/>
      <c r="Y1351" s="41"/>
      <c r="Z1351" s="41"/>
      <c r="AA1351" s="41"/>
      <c r="AB1351" s="41"/>
      <c r="AC1351" s="41"/>
      <c r="AD1351" s="41"/>
      <c r="AE1351" s="41"/>
      <c r="AR1351" s="216" t="s">
        <v>235</v>
      </c>
      <c r="AT1351" s="216" t="s">
        <v>218</v>
      </c>
      <c r="AU1351" s="216" t="s">
        <v>84</v>
      </c>
      <c r="AY1351" s="20" t="s">
        <v>216</v>
      </c>
      <c r="BE1351" s="217">
        <f>IF(N1351="základní",J1351,0)</f>
        <v>0</v>
      </c>
      <c r="BF1351" s="217">
        <f>IF(N1351="snížená",J1351,0)</f>
        <v>0</v>
      </c>
      <c r="BG1351" s="217">
        <f>IF(N1351="zákl. přenesená",J1351,0)</f>
        <v>0</v>
      </c>
      <c r="BH1351" s="217">
        <f>IF(N1351="sníž. přenesená",J1351,0)</f>
        <v>0</v>
      </c>
      <c r="BI1351" s="217">
        <f>IF(N1351="nulová",J1351,0)</f>
        <v>0</v>
      </c>
      <c r="BJ1351" s="20" t="s">
        <v>82</v>
      </c>
      <c r="BK1351" s="217">
        <f>ROUND(I1351*H1351,2)</f>
        <v>0</v>
      </c>
      <c r="BL1351" s="20" t="s">
        <v>235</v>
      </c>
      <c r="BM1351" s="216" t="s">
        <v>2060</v>
      </c>
    </row>
    <row r="1352" s="2" customFormat="1">
      <c r="A1352" s="41"/>
      <c r="B1352" s="42"/>
      <c r="C1352" s="43"/>
      <c r="D1352" s="225" t="s">
        <v>262</v>
      </c>
      <c r="E1352" s="43"/>
      <c r="F1352" s="245" t="s">
        <v>263</v>
      </c>
      <c r="G1352" s="43"/>
      <c r="H1352" s="43"/>
      <c r="I1352" s="220"/>
      <c r="J1352" s="43"/>
      <c r="K1352" s="43"/>
      <c r="L1352" s="47"/>
      <c r="M1352" s="221"/>
      <c r="N1352" s="222"/>
      <c r="O1352" s="87"/>
      <c r="P1352" s="87"/>
      <c r="Q1352" s="87"/>
      <c r="R1352" s="87"/>
      <c r="S1352" s="87"/>
      <c r="T1352" s="88"/>
      <c r="U1352" s="41"/>
      <c r="V1352" s="41"/>
      <c r="W1352" s="41"/>
      <c r="X1352" s="41"/>
      <c r="Y1352" s="41"/>
      <c r="Z1352" s="41"/>
      <c r="AA1352" s="41"/>
      <c r="AB1352" s="41"/>
      <c r="AC1352" s="41"/>
      <c r="AD1352" s="41"/>
      <c r="AE1352" s="41"/>
      <c r="AT1352" s="20" t="s">
        <v>262</v>
      </c>
      <c r="AU1352" s="20" t="s">
        <v>84</v>
      </c>
    </row>
    <row r="1353" s="2" customFormat="1" ht="24.15" customHeight="1">
      <c r="A1353" s="41"/>
      <c r="B1353" s="42"/>
      <c r="C1353" s="205" t="s">
        <v>2061</v>
      </c>
      <c r="D1353" s="205" t="s">
        <v>218</v>
      </c>
      <c r="E1353" s="206" t="s">
        <v>2062</v>
      </c>
      <c r="F1353" s="207" t="s">
        <v>2063</v>
      </c>
      <c r="G1353" s="208" t="s">
        <v>281</v>
      </c>
      <c r="H1353" s="209">
        <v>4</v>
      </c>
      <c r="I1353" s="210"/>
      <c r="J1353" s="211">
        <f>ROUND(I1353*H1353,2)</f>
        <v>0</v>
      </c>
      <c r="K1353" s="207" t="s">
        <v>19</v>
      </c>
      <c r="L1353" s="47"/>
      <c r="M1353" s="212" t="s">
        <v>19</v>
      </c>
      <c r="N1353" s="213" t="s">
        <v>45</v>
      </c>
      <c r="O1353" s="87"/>
      <c r="P1353" s="214">
        <f>O1353*H1353</f>
        <v>0</v>
      </c>
      <c r="Q1353" s="214">
        <v>0</v>
      </c>
      <c r="R1353" s="214">
        <f>Q1353*H1353</f>
        <v>0</v>
      </c>
      <c r="S1353" s="214">
        <v>0</v>
      </c>
      <c r="T1353" s="215">
        <f>S1353*H1353</f>
        <v>0</v>
      </c>
      <c r="U1353" s="41"/>
      <c r="V1353" s="41"/>
      <c r="W1353" s="41"/>
      <c r="X1353" s="41"/>
      <c r="Y1353" s="41"/>
      <c r="Z1353" s="41"/>
      <c r="AA1353" s="41"/>
      <c r="AB1353" s="41"/>
      <c r="AC1353" s="41"/>
      <c r="AD1353" s="41"/>
      <c r="AE1353" s="41"/>
      <c r="AR1353" s="216" t="s">
        <v>235</v>
      </c>
      <c r="AT1353" s="216" t="s">
        <v>218</v>
      </c>
      <c r="AU1353" s="216" t="s">
        <v>84</v>
      </c>
      <c r="AY1353" s="20" t="s">
        <v>216</v>
      </c>
      <c r="BE1353" s="217">
        <f>IF(N1353="základní",J1353,0)</f>
        <v>0</v>
      </c>
      <c r="BF1353" s="217">
        <f>IF(N1353="snížená",J1353,0)</f>
        <v>0</v>
      </c>
      <c r="BG1353" s="217">
        <f>IF(N1353="zákl. přenesená",J1353,0)</f>
        <v>0</v>
      </c>
      <c r="BH1353" s="217">
        <f>IF(N1353="sníž. přenesená",J1353,0)</f>
        <v>0</v>
      </c>
      <c r="BI1353" s="217">
        <f>IF(N1353="nulová",J1353,0)</f>
        <v>0</v>
      </c>
      <c r="BJ1353" s="20" t="s">
        <v>82</v>
      </c>
      <c r="BK1353" s="217">
        <f>ROUND(I1353*H1353,2)</f>
        <v>0</v>
      </c>
      <c r="BL1353" s="20" t="s">
        <v>235</v>
      </c>
      <c r="BM1353" s="216" t="s">
        <v>2064</v>
      </c>
    </row>
    <row r="1354" s="2" customFormat="1">
      <c r="A1354" s="41"/>
      <c r="B1354" s="42"/>
      <c r="C1354" s="43"/>
      <c r="D1354" s="225" t="s">
        <v>262</v>
      </c>
      <c r="E1354" s="43"/>
      <c r="F1354" s="245" t="s">
        <v>263</v>
      </c>
      <c r="G1354" s="43"/>
      <c r="H1354" s="43"/>
      <c r="I1354" s="220"/>
      <c r="J1354" s="43"/>
      <c r="K1354" s="43"/>
      <c r="L1354" s="47"/>
      <c r="M1354" s="221"/>
      <c r="N1354" s="222"/>
      <c r="O1354" s="87"/>
      <c r="P1354" s="87"/>
      <c r="Q1354" s="87"/>
      <c r="R1354" s="87"/>
      <c r="S1354" s="87"/>
      <c r="T1354" s="88"/>
      <c r="U1354" s="41"/>
      <c r="V1354" s="41"/>
      <c r="W1354" s="41"/>
      <c r="X1354" s="41"/>
      <c r="Y1354" s="41"/>
      <c r="Z1354" s="41"/>
      <c r="AA1354" s="41"/>
      <c r="AB1354" s="41"/>
      <c r="AC1354" s="41"/>
      <c r="AD1354" s="41"/>
      <c r="AE1354" s="41"/>
      <c r="AT1354" s="20" t="s">
        <v>262</v>
      </c>
      <c r="AU1354" s="20" t="s">
        <v>84</v>
      </c>
    </row>
    <row r="1355" s="2" customFormat="1" ht="24.15" customHeight="1">
      <c r="A1355" s="41"/>
      <c r="B1355" s="42"/>
      <c r="C1355" s="205" t="s">
        <v>2065</v>
      </c>
      <c r="D1355" s="205" t="s">
        <v>218</v>
      </c>
      <c r="E1355" s="206" t="s">
        <v>2066</v>
      </c>
      <c r="F1355" s="207" t="s">
        <v>2067</v>
      </c>
      <c r="G1355" s="208" t="s">
        <v>281</v>
      </c>
      <c r="H1355" s="209">
        <v>4</v>
      </c>
      <c r="I1355" s="210"/>
      <c r="J1355" s="211">
        <f>ROUND(I1355*H1355,2)</f>
        <v>0</v>
      </c>
      <c r="K1355" s="207" t="s">
        <v>19</v>
      </c>
      <c r="L1355" s="47"/>
      <c r="M1355" s="212" t="s">
        <v>19</v>
      </c>
      <c r="N1355" s="213" t="s">
        <v>45</v>
      </c>
      <c r="O1355" s="87"/>
      <c r="P1355" s="214">
        <f>O1355*H1355</f>
        <v>0</v>
      </c>
      <c r="Q1355" s="214">
        <v>0</v>
      </c>
      <c r="R1355" s="214">
        <f>Q1355*H1355</f>
        <v>0</v>
      </c>
      <c r="S1355" s="214">
        <v>0</v>
      </c>
      <c r="T1355" s="215">
        <f>S1355*H1355</f>
        <v>0</v>
      </c>
      <c r="U1355" s="41"/>
      <c r="V1355" s="41"/>
      <c r="W1355" s="41"/>
      <c r="X1355" s="41"/>
      <c r="Y1355" s="41"/>
      <c r="Z1355" s="41"/>
      <c r="AA1355" s="41"/>
      <c r="AB1355" s="41"/>
      <c r="AC1355" s="41"/>
      <c r="AD1355" s="41"/>
      <c r="AE1355" s="41"/>
      <c r="AR1355" s="216" t="s">
        <v>235</v>
      </c>
      <c r="AT1355" s="216" t="s">
        <v>218</v>
      </c>
      <c r="AU1355" s="216" t="s">
        <v>84</v>
      </c>
      <c r="AY1355" s="20" t="s">
        <v>216</v>
      </c>
      <c r="BE1355" s="217">
        <f>IF(N1355="základní",J1355,0)</f>
        <v>0</v>
      </c>
      <c r="BF1355" s="217">
        <f>IF(N1355="snížená",J1355,0)</f>
        <v>0</v>
      </c>
      <c r="BG1355" s="217">
        <f>IF(N1355="zákl. přenesená",J1355,0)</f>
        <v>0</v>
      </c>
      <c r="BH1355" s="217">
        <f>IF(N1355="sníž. přenesená",J1355,0)</f>
        <v>0</v>
      </c>
      <c r="BI1355" s="217">
        <f>IF(N1355="nulová",J1355,0)</f>
        <v>0</v>
      </c>
      <c r="BJ1355" s="20" t="s">
        <v>82</v>
      </c>
      <c r="BK1355" s="217">
        <f>ROUND(I1355*H1355,2)</f>
        <v>0</v>
      </c>
      <c r="BL1355" s="20" t="s">
        <v>235</v>
      </c>
      <c r="BM1355" s="216" t="s">
        <v>2068</v>
      </c>
    </row>
    <row r="1356" s="12" customFormat="1" ht="25.92" customHeight="1">
      <c r="A1356" s="12"/>
      <c r="B1356" s="189"/>
      <c r="C1356" s="190"/>
      <c r="D1356" s="191" t="s">
        <v>73</v>
      </c>
      <c r="E1356" s="192" t="s">
        <v>2069</v>
      </c>
      <c r="F1356" s="192" t="s">
        <v>2070</v>
      </c>
      <c r="G1356" s="190"/>
      <c r="H1356" s="190"/>
      <c r="I1356" s="193"/>
      <c r="J1356" s="194">
        <f>BK1356</f>
        <v>0</v>
      </c>
      <c r="K1356" s="190"/>
      <c r="L1356" s="195"/>
      <c r="M1356" s="196"/>
      <c r="N1356" s="197"/>
      <c r="O1356" s="197"/>
      <c r="P1356" s="198">
        <f>SUM(P1357:P1359)</f>
        <v>0</v>
      </c>
      <c r="Q1356" s="197"/>
      <c r="R1356" s="198">
        <f>SUM(R1357:R1359)</f>
        <v>0</v>
      </c>
      <c r="S1356" s="197"/>
      <c r="T1356" s="199">
        <f>SUM(T1357:T1359)</f>
        <v>0</v>
      </c>
      <c r="U1356" s="12"/>
      <c r="V1356" s="12"/>
      <c r="W1356" s="12"/>
      <c r="X1356" s="12"/>
      <c r="Y1356" s="12"/>
      <c r="Z1356" s="12"/>
      <c r="AA1356" s="12"/>
      <c r="AB1356" s="12"/>
      <c r="AC1356" s="12"/>
      <c r="AD1356" s="12"/>
      <c r="AE1356" s="12"/>
      <c r="AR1356" s="200" t="s">
        <v>222</v>
      </c>
      <c r="AT1356" s="201" t="s">
        <v>73</v>
      </c>
      <c r="AU1356" s="201" t="s">
        <v>74</v>
      </c>
      <c r="AY1356" s="200" t="s">
        <v>216</v>
      </c>
      <c r="BK1356" s="202">
        <f>SUM(BK1357:BK1359)</f>
        <v>0</v>
      </c>
    </row>
    <row r="1357" s="2" customFormat="1" ht="37.8" customHeight="1">
      <c r="A1357" s="41"/>
      <c r="B1357" s="42"/>
      <c r="C1357" s="205" t="s">
        <v>2071</v>
      </c>
      <c r="D1357" s="205" t="s">
        <v>218</v>
      </c>
      <c r="E1357" s="206" t="s">
        <v>2072</v>
      </c>
      <c r="F1357" s="207" t="s">
        <v>2073</v>
      </c>
      <c r="G1357" s="208" t="s">
        <v>2074</v>
      </c>
      <c r="H1357" s="209">
        <v>9</v>
      </c>
      <c r="I1357" s="210"/>
      <c r="J1357" s="211">
        <f>ROUND(I1357*H1357,2)</f>
        <v>0</v>
      </c>
      <c r="K1357" s="207" t="s">
        <v>221</v>
      </c>
      <c r="L1357" s="47"/>
      <c r="M1357" s="212" t="s">
        <v>19</v>
      </c>
      <c r="N1357" s="213" t="s">
        <v>45</v>
      </c>
      <c r="O1357" s="87"/>
      <c r="P1357" s="214">
        <f>O1357*H1357</f>
        <v>0</v>
      </c>
      <c r="Q1357" s="214">
        <v>0</v>
      </c>
      <c r="R1357" s="214">
        <f>Q1357*H1357</f>
        <v>0</v>
      </c>
      <c r="S1357" s="214">
        <v>0</v>
      </c>
      <c r="T1357" s="215">
        <f>S1357*H1357</f>
        <v>0</v>
      </c>
      <c r="U1357" s="41"/>
      <c r="V1357" s="41"/>
      <c r="W1357" s="41"/>
      <c r="X1357" s="41"/>
      <c r="Y1357" s="41"/>
      <c r="Z1357" s="41"/>
      <c r="AA1357" s="41"/>
      <c r="AB1357" s="41"/>
      <c r="AC1357" s="41"/>
      <c r="AD1357" s="41"/>
      <c r="AE1357" s="41"/>
      <c r="AR1357" s="216" t="s">
        <v>2075</v>
      </c>
      <c r="AT1357" s="216" t="s">
        <v>218</v>
      </c>
      <c r="AU1357" s="216" t="s">
        <v>82</v>
      </c>
      <c r="AY1357" s="20" t="s">
        <v>216</v>
      </c>
      <c r="BE1357" s="217">
        <f>IF(N1357="základní",J1357,0)</f>
        <v>0</v>
      </c>
      <c r="BF1357" s="217">
        <f>IF(N1357="snížená",J1357,0)</f>
        <v>0</v>
      </c>
      <c r="BG1357" s="217">
        <f>IF(N1357="zákl. přenesená",J1357,0)</f>
        <v>0</v>
      </c>
      <c r="BH1357" s="217">
        <f>IF(N1357="sníž. přenesená",J1357,0)</f>
        <v>0</v>
      </c>
      <c r="BI1357" s="217">
        <f>IF(N1357="nulová",J1357,0)</f>
        <v>0</v>
      </c>
      <c r="BJ1357" s="20" t="s">
        <v>82</v>
      </c>
      <c r="BK1357" s="217">
        <f>ROUND(I1357*H1357,2)</f>
        <v>0</v>
      </c>
      <c r="BL1357" s="20" t="s">
        <v>2075</v>
      </c>
      <c r="BM1357" s="216" t="s">
        <v>2076</v>
      </c>
    </row>
    <row r="1358" s="2" customFormat="1">
      <c r="A1358" s="41"/>
      <c r="B1358" s="42"/>
      <c r="C1358" s="43"/>
      <c r="D1358" s="218" t="s">
        <v>224</v>
      </c>
      <c r="E1358" s="43"/>
      <c r="F1358" s="219" t="s">
        <v>2077</v>
      </c>
      <c r="G1358" s="43"/>
      <c r="H1358" s="43"/>
      <c r="I1358" s="220"/>
      <c r="J1358" s="43"/>
      <c r="K1358" s="43"/>
      <c r="L1358" s="47"/>
      <c r="M1358" s="221"/>
      <c r="N1358" s="222"/>
      <c r="O1358" s="87"/>
      <c r="P1358" s="87"/>
      <c r="Q1358" s="87"/>
      <c r="R1358" s="87"/>
      <c r="S1358" s="87"/>
      <c r="T1358" s="88"/>
      <c r="U1358" s="41"/>
      <c r="V1358" s="41"/>
      <c r="W1358" s="41"/>
      <c r="X1358" s="41"/>
      <c r="Y1358" s="41"/>
      <c r="Z1358" s="41"/>
      <c r="AA1358" s="41"/>
      <c r="AB1358" s="41"/>
      <c r="AC1358" s="41"/>
      <c r="AD1358" s="41"/>
      <c r="AE1358" s="41"/>
      <c r="AT1358" s="20" t="s">
        <v>224</v>
      </c>
      <c r="AU1358" s="20" t="s">
        <v>82</v>
      </c>
    </row>
    <row r="1359" s="13" customFormat="1">
      <c r="A1359" s="13"/>
      <c r="B1359" s="223"/>
      <c r="C1359" s="224"/>
      <c r="D1359" s="225" t="s">
        <v>226</v>
      </c>
      <c r="E1359" s="226" t="s">
        <v>19</v>
      </c>
      <c r="F1359" s="227" t="s">
        <v>2078</v>
      </c>
      <c r="G1359" s="224"/>
      <c r="H1359" s="228">
        <v>9</v>
      </c>
      <c r="I1359" s="229"/>
      <c r="J1359" s="224"/>
      <c r="K1359" s="224"/>
      <c r="L1359" s="230"/>
      <c r="M1359" s="231"/>
      <c r="N1359" s="232"/>
      <c r="O1359" s="232"/>
      <c r="P1359" s="232"/>
      <c r="Q1359" s="232"/>
      <c r="R1359" s="232"/>
      <c r="S1359" s="232"/>
      <c r="T1359" s="233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T1359" s="234" t="s">
        <v>226</v>
      </c>
      <c r="AU1359" s="234" t="s">
        <v>82</v>
      </c>
      <c r="AV1359" s="13" t="s">
        <v>84</v>
      </c>
      <c r="AW1359" s="13" t="s">
        <v>35</v>
      </c>
      <c r="AX1359" s="13" t="s">
        <v>82</v>
      </c>
      <c r="AY1359" s="234" t="s">
        <v>216</v>
      </c>
    </row>
    <row r="1360" s="12" customFormat="1" ht="25.92" customHeight="1">
      <c r="A1360" s="12"/>
      <c r="B1360" s="189"/>
      <c r="C1360" s="190"/>
      <c r="D1360" s="191" t="s">
        <v>73</v>
      </c>
      <c r="E1360" s="192" t="s">
        <v>2079</v>
      </c>
      <c r="F1360" s="192" t="s">
        <v>2080</v>
      </c>
      <c r="G1360" s="190"/>
      <c r="H1360" s="190"/>
      <c r="I1360" s="193"/>
      <c r="J1360" s="194">
        <f>BK1360</f>
        <v>0</v>
      </c>
      <c r="K1360" s="190"/>
      <c r="L1360" s="195"/>
      <c r="M1360" s="196"/>
      <c r="N1360" s="197"/>
      <c r="O1360" s="197"/>
      <c r="P1360" s="198">
        <f>SUM(P1361:P1378)</f>
        <v>0</v>
      </c>
      <c r="Q1360" s="197"/>
      <c r="R1360" s="198">
        <f>SUM(R1361:R1378)</f>
        <v>0</v>
      </c>
      <c r="S1360" s="197"/>
      <c r="T1360" s="199">
        <f>SUM(T1361:T1378)</f>
        <v>0</v>
      </c>
      <c r="U1360" s="12"/>
      <c r="V1360" s="12"/>
      <c r="W1360" s="12"/>
      <c r="X1360" s="12"/>
      <c r="Y1360" s="12"/>
      <c r="Z1360" s="12"/>
      <c r="AA1360" s="12"/>
      <c r="AB1360" s="12"/>
      <c r="AC1360" s="12"/>
      <c r="AD1360" s="12"/>
      <c r="AE1360" s="12"/>
      <c r="AR1360" s="200" t="s">
        <v>243</v>
      </c>
      <c r="AT1360" s="201" t="s">
        <v>73</v>
      </c>
      <c r="AU1360" s="201" t="s">
        <v>74</v>
      </c>
      <c r="AY1360" s="200" t="s">
        <v>216</v>
      </c>
      <c r="BK1360" s="202">
        <f>SUM(BK1361:BK1378)</f>
        <v>0</v>
      </c>
    </row>
    <row r="1361" s="2" customFormat="1" ht="16.5" customHeight="1">
      <c r="A1361" s="41"/>
      <c r="B1361" s="42"/>
      <c r="C1361" s="205" t="s">
        <v>2081</v>
      </c>
      <c r="D1361" s="205" t="s">
        <v>218</v>
      </c>
      <c r="E1361" s="206" t="s">
        <v>2082</v>
      </c>
      <c r="F1361" s="207" t="s">
        <v>2083</v>
      </c>
      <c r="G1361" s="208" t="s">
        <v>293</v>
      </c>
      <c r="H1361" s="209">
        <v>1</v>
      </c>
      <c r="I1361" s="210"/>
      <c r="J1361" s="211">
        <f>ROUND(I1361*H1361,2)</f>
        <v>0</v>
      </c>
      <c r="K1361" s="207" t="s">
        <v>221</v>
      </c>
      <c r="L1361" s="47"/>
      <c r="M1361" s="212" t="s">
        <v>19</v>
      </c>
      <c r="N1361" s="213" t="s">
        <v>45</v>
      </c>
      <c r="O1361" s="87"/>
      <c r="P1361" s="214">
        <f>O1361*H1361</f>
        <v>0</v>
      </c>
      <c r="Q1361" s="214">
        <v>0</v>
      </c>
      <c r="R1361" s="214">
        <f>Q1361*H1361</f>
        <v>0</v>
      </c>
      <c r="S1361" s="214">
        <v>0</v>
      </c>
      <c r="T1361" s="215">
        <f>S1361*H1361</f>
        <v>0</v>
      </c>
      <c r="U1361" s="41"/>
      <c r="V1361" s="41"/>
      <c r="W1361" s="41"/>
      <c r="X1361" s="41"/>
      <c r="Y1361" s="41"/>
      <c r="Z1361" s="41"/>
      <c r="AA1361" s="41"/>
      <c r="AB1361" s="41"/>
      <c r="AC1361" s="41"/>
      <c r="AD1361" s="41"/>
      <c r="AE1361" s="41"/>
      <c r="AR1361" s="216" t="s">
        <v>2084</v>
      </c>
      <c r="AT1361" s="216" t="s">
        <v>218</v>
      </c>
      <c r="AU1361" s="216" t="s">
        <v>82</v>
      </c>
      <c r="AY1361" s="20" t="s">
        <v>216</v>
      </c>
      <c r="BE1361" s="217">
        <f>IF(N1361="základní",J1361,0)</f>
        <v>0</v>
      </c>
      <c r="BF1361" s="217">
        <f>IF(N1361="snížená",J1361,0)</f>
        <v>0</v>
      </c>
      <c r="BG1361" s="217">
        <f>IF(N1361="zákl. přenesená",J1361,0)</f>
        <v>0</v>
      </c>
      <c r="BH1361" s="217">
        <f>IF(N1361="sníž. přenesená",J1361,0)</f>
        <v>0</v>
      </c>
      <c r="BI1361" s="217">
        <f>IF(N1361="nulová",J1361,0)</f>
        <v>0</v>
      </c>
      <c r="BJ1361" s="20" t="s">
        <v>82</v>
      </c>
      <c r="BK1361" s="217">
        <f>ROUND(I1361*H1361,2)</f>
        <v>0</v>
      </c>
      <c r="BL1361" s="20" t="s">
        <v>2084</v>
      </c>
      <c r="BM1361" s="216" t="s">
        <v>2085</v>
      </c>
    </row>
    <row r="1362" s="2" customFormat="1">
      <c r="A1362" s="41"/>
      <c r="B1362" s="42"/>
      <c r="C1362" s="43"/>
      <c r="D1362" s="218" t="s">
        <v>224</v>
      </c>
      <c r="E1362" s="43"/>
      <c r="F1362" s="219" t="s">
        <v>2086</v>
      </c>
      <c r="G1362" s="43"/>
      <c r="H1362" s="43"/>
      <c r="I1362" s="220"/>
      <c r="J1362" s="43"/>
      <c r="K1362" s="43"/>
      <c r="L1362" s="47"/>
      <c r="M1362" s="221"/>
      <c r="N1362" s="222"/>
      <c r="O1362" s="87"/>
      <c r="P1362" s="87"/>
      <c r="Q1362" s="87"/>
      <c r="R1362" s="87"/>
      <c r="S1362" s="87"/>
      <c r="T1362" s="88"/>
      <c r="U1362" s="41"/>
      <c r="V1362" s="41"/>
      <c r="W1362" s="41"/>
      <c r="X1362" s="41"/>
      <c r="Y1362" s="41"/>
      <c r="Z1362" s="41"/>
      <c r="AA1362" s="41"/>
      <c r="AB1362" s="41"/>
      <c r="AC1362" s="41"/>
      <c r="AD1362" s="41"/>
      <c r="AE1362" s="41"/>
      <c r="AT1362" s="20" t="s">
        <v>224</v>
      </c>
      <c r="AU1362" s="20" t="s">
        <v>82</v>
      </c>
    </row>
    <row r="1363" s="2" customFormat="1" ht="16.5" customHeight="1">
      <c r="A1363" s="41"/>
      <c r="B1363" s="42"/>
      <c r="C1363" s="205" t="s">
        <v>2087</v>
      </c>
      <c r="D1363" s="205" t="s">
        <v>218</v>
      </c>
      <c r="E1363" s="206" t="s">
        <v>2088</v>
      </c>
      <c r="F1363" s="207" t="s">
        <v>2089</v>
      </c>
      <c r="G1363" s="208" t="s">
        <v>293</v>
      </c>
      <c r="H1363" s="209">
        <v>1</v>
      </c>
      <c r="I1363" s="210"/>
      <c r="J1363" s="211">
        <f>ROUND(I1363*H1363,2)</f>
        <v>0</v>
      </c>
      <c r="K1363" s="207" t="s">
        <v>221</v>
      </c>
      <c r="L1363" s="47"/>
      <c r="M1363" s="212" t="s">
        <v>19</v>
      </c>
      <c r="N1363" s="213" t="s">
        <v>45</v>
      </c>
      <c r="O1363" s="87"/>
      <c r="P1363" s="214">
        <f>O1363*H1363</f>
        <v>0</v>
      </c>
      <c r="Q1363" s="214">
        <v>0</v>
      </c>
      <c r="R1363" s="214">
        <f>Q1363*H1363</f>
        <v>0</v>
      </c>
      <c r="S1363" s="214">
        <v>0</v>
      </c>
      <c r="T1363" s="215">
        <f>S1363*H1363</f>
        <v>0</v>
      </c>
      <c r="U1363" s="41"/>
      <c r="V1363" s="41"/>
      <c r="W1363" s="41"/>
      <c r="X1363" s="41"/>
      <c r="Y1363" s="41"/>
      <c r="Z1363" s="41"/>
      <c r="AA1363" s="41"/>
      <c r="AB1363" s="41"/>
      <c r="AC1363" s="41"/>
      <c r="AD1363" s="41"/>
      <c r="AE1363" s="41"/>
      <c r="AR1363" s="216" t="s">
        <v>2084</v>
      </c>
      <c r="AT1363" s="216" t="s">
        <v>218</v>
      </c>
      <c r="AU1363" s="216" t="s">
        <v>82</v>
      </c>
      <c r="AY1363" s="20" t="s">
        <v>216</v>
      </c>
      <c r="BE1363" s="217">
        <f>IF(N1363="základní",J1363,0)</f>
        <v>0</v>
      </c>
      <c r="BF1363" s="217">
        <f>IF(N1363="snížená",J1363,0)</f>
        <v>0</v>
      </c>
      <c r="BG1363" s="217">
        <f>IF(N1363="zákl. přenesená",J1363,0)</f>
        <v>0</v>
      </c>
      <c r="BH1363" s="217">
        <f>IF(N1363="sníž. přenesená",J1363,0)</f>
        <v>0</v>
      </c>
      <c r="BI1363" s="217">
        <f>IF(N1363="nulová",J1363,0)</f>
        <v>0</v>
      </c>
      <c r="BJ1363" s="20" t="s">
        <v>82</v>
      </c>
      <c r="BK1363" s="217">
        <f>ROUND(I1363*H1363,2)</f>
        <v>0</v>
      </c>
      <c r="BL1363" s="20" t="s">
        <v>2084</v>
      </c>
      <c r="BM1363" s="216" t="s">
        <v>2090</v>
      </c>
    </row>
    <row r="1364" s="2" customFormat="1">
      <c r="A1364" s="41"/>
      <c r="B1364" s="42"/>
      <c r="C1364" s="43"/>
      <c r="D1364" s="218" t="s">
        <v>224</v>
      </c>
      <c r="E1364" s="43"/>
      <c r="F1364" s="219" t="s">
        <v>2091</v>
      </c>
      <c r="G1364" s="43"/>
      <c r="H1364" s="43"/>
      <c r="I1364" s="220"/>
      <c r="J1364" s="43"/>
      <c r="K1364" s="43"/>
      <c r="L1364" s="47"/>
      <c r="M1364" s="221"/>
      <c r="N1364" s="222"/>
      <c r="O1364" s="87"/>
      <c r="P1364" s="87"/>
      <c r="Q1364" s="87"/>
      <c r="R1364" s="87"/>
      <c r="S1364" s="87"/>
      <c r="T1364" s="88"/>
      <c r="U1364" s="41"/>
      <c r="V1364" s="41"/>
      <c r="W1364" s="41"/>
      <c r="X1364" s="41"/>
      <c r="Y1364" s="41"/>
      <c r="Z1364" s="41"/>
      <c r="AA1364" s="41"/>
      <c r="AB1364" s="41"/>
      <c r="AC1364" s="41"/>
      <c r="AD1364" s="41"/>
      <c r="AE1364" s="41"/>
      <c r="AT1364" s="20" t="s">
        <v>224</v>
      </c>
      <c r="AU1364" s="20" t="s">
        <v>82</v>
      </c>
    </row>
    <row r="1365" s="2" customFormat="1" ht="16.5" customHeight="1">
      <c r="A1365" s="41"/>
      <c r="B1365" s="42"/>
      <c r="C1365" s="205" t="s">
        <v>2092</v>
      </c>
      <c r="D1365" s="205" t="s">
        <v>218</v>
      </c>
      <c r="E1365" s="206" t="s">
        <v>2093</v>
      </c>
      <c r="F1365" s="207" t="s">
        <v>2094</v>
      </c>
      <c r="G1365" s="208" t="s">
        <v>293</v>
      </c>
      <c r="H1365" s="209">
        <v>1</v>
      </c>
      <c r="I1365" s="210"/>
      <c r="J1365" s="211">
        <f>ROUND(I1365*H1365,2)</f>
        <v>0</v>
      </c>
      <c r="K1365" s="207" t="s">
        <v>221</v>
      </c>
      <c r="L1365" s="47"/>
      <c r="M1365" s="212" t="s">
        <v>19</v>
      </c>
      <c r="N1365" s="213" t="s">
        <v>45</v>
      </c>
      <c r="O1365" s="87"/>
      <c r="P1365" s="214">
        <f>O1365*H1365</f>
        <v>0</v>
      </c>
      <c r="Q1365" s="214">
        <v>0</v>
      </c>
      <c r="R1365" s="214">
        <f>Q1365*H1365</f>
        <v>0</v>
      </c>
      <c r="S1365" s="214">
        <v>0</v>
      </c>
      <c r="T1365" s="215">
        <f>S1365*H1365</f>
        <v>0</v>
      </c>
      <c r="U1365" s="41"/>
      <c r="V1365" s="41"/>
      <c r="W1365" s="41"/>
      <c r="X1365" s="41"/>
      <c r="Y1365" s="41"/>
      <c r="Z1365" s="41"/>
      <c r="AA1365" s="41"/>
      <c r="AB1365" s="41"/>
      <c r="AC1365" s="41"/>
      <c r="AD1365" s="41"/>
      <c r="AE1365" s="41"/>
      <c r="AR1365" s="216" t="s">
        <v>2084</v>
      </c>
      <c r="AT1365" s="216" t="s">
        <v>218</v>
      </c>
      <c r="AU1365" s="216" t="s">
        <v>82</v>
      </c>
      <c r="AY1365" s="20" t="s">
        <v>216</v>
      </c>
      <c r="BE1365" s="217">
        <f>IF(N1365="základní",J1365,0)</f>
        <v>0</v>
      </c>
      <c r="BF1365" s="217">
        <f>IF(N1365="snížená",J1365,0)</f>
        <v>0</v>
      </c>
      <c r="BG1365" s="217">
        <f>IF(N1365="zákl. přenesená",J1365,0)</f>
        <v>0</v>
      </c>
      <c r="BH1365" s="217">
        <f>IF(N1365="sníž. přenesená",J1365,0)</f>
        <v>0</v>
      </c>
      <c r="BI1365" s="217">
        <f>IF(N1365="nulová",J1365,0)</f>
        <v>0</v>
      </c>
      <c r="BJ1365" s="20" t="s">
        <v>82</v>
      </c>
      <c r="BK1365" s="217">
        <f>ROUND(I1365*H1365,2)</f>
        <v>0</v>
      </c>
      <c r="BL1365" s="20" t="s">
        <v>2084</v>
      </c>
      <c r="BM1365" s="216" t="s">
        <v>2095</v>
      </c>
    </row>
    <row r="1366" s="2" customFormat="1">
      <c r="A1366" s="41"/>
      <c r="B1366" s="42"/>
      <c r="C1366" s="43"/>
      <c r="D1366" s="218" t="s">
        <v>224</v>
      </c>
      <c r="E1366" s="43"/>
      <c r="F1366" s="219" t="s">
        <v>2096</v>
      </c>
      <c r="G1366" s="43"/>
      <c r="H1366" s="43"/>
      <c r="I1366" s="220"/>
      <c r="J1366" s="43"/>
      <c r="K1366" s="43"/>
      <c r="L1366" s="47"/>
      <c r="M1366" s="221"/>
      <c r="N1366" s="222"/>
      <c r="O1366" s="87"/>
      <c r="P1366" s="87"/>
      <c r="Q1366" s="87"/>
      <c r="R1366" s="87"/>
      <c r="S1366" s="87"/>
      <c r="T1366" s="88"/>
      <c r="U1366" s="41"/>
      <c r="V1366" s="41"/>
      <c r="W1366" s="41"/>
      <c r="X1366" s="41"/>
      <c r="Y1366" s="41"/>
      <c r="Z1366" s="41"/>
      <c r="AA1366" s="41"/>
      <c r="AB1366" s="41"/>
      <c r="AC1366" s="41"/>
      <c r="AD1366" s="41"/>
      <c r="AE1366" s="41"/>
      <c r="AT1366" s="20" t="s">
        <v>224</v>
      </c>
      <c r="AU1366" s="20" t="s">
        <v>82</v>
      </c>
    </row>
    <row r="1367" s="2" customFormat="1" ht="16.5" customHeight="1">
      <c r="A1367" s="41"/>
      <c r="B1367" s="42"/>
      <c r="C1367" s="205" t="s">
        <v>2097</v>
      </c>
      <c r="D1367" s="205" t="s">
        <v>218</v>
      </c>
      <c r="E1367" s="206" t="s">
        <v>2098</v>
      </c>
      <c r="F1367" s="207" t="s">
        <v>2099</v>
      </c>
      <c r="G1367" s="208" t="s">
        <v>125</v>
      </c>
      <c r="H1367" s="209">
        <v>46.5</v>
      </c>
      <c r="I1367" s="210"/>
      <c r="J1367" s="211">
        <f>ROUND(I1367*H1367,2)</f>
        <v>0</v>
      </c>
      <c r="K1367" s="207" t="s">
        <v>221</v>
      </c>
      <c r="L1367" s="47"/>
      <c r="M1367" s="212" t="s">
        <v>19</v>
      </c>
      <c r="N1367" s="213" t="s">
        <v>45</v>
      </c>
      <c r="O1367" s="87"/>
      <c r="P1367" s="214">
        <f>O1367*H1367</f>
        <v>0</v>
      </c>
      <c r="Q1367" s="214">
        <v>0</v>
      </c>
      <c r="R1367" s="214">
        <f>Q1367*H1367</f>
        <v>0</v>
      </c>
      <c r="S1367" s="214">
        <v>0</v>
      </c>
      <c r="T1367" s="215">
        <f>S1367*H1367</f>
        <v>0</v>
      </c>
      <c r="U1367" s="41"/>
      <c r="V1367" s="41"/>
      <c r="W1367" s="41"/>
      <c r="X1367" s="41"/>
      <c r="Y1367" s="41"/>
      <c r="Z1367" s="41"/>
      <c r="AA1367" s="41"/>
      <c r="AB1367" s="41"/>
      <c r="AC1367" s="41"/>
      <c r="AD1367" s="41"/>
      <c r="AE1367" s="41"/>
      <c r="AR1367" s="216" t="s">
        <v>2084</v>
      </c>
      <c r="AT1367" s="216" t="s">
        <v>218</v>
      </c>
      <c r="AU1367" s="216" t="s">
        <v>82</v>
      </c>
      <c r="AY1367" s="20" t="s">
        <v>216</v>
      </c>
      <c r="BE1367" s="217">
        <f>IF(N1367="základní",J1367,0)</f>
        <v>0</v>
      </c>
      <c r="BF1367" s="217">
        <f>IF(N1367="snížená",J1367,0)</f>
        <v>0</v>
      </c>
      <c r="BG1367" s="217">
        <f>IF(N1367="zákl. přenesená",J1367,0)</f>
        <v>0</v>
      </c>
      <c r="BH1367" s="217">
        <f>IF(N1367="sníž. přenesená",J1367,0)</f>
        <v>0</v>
      </c>
      <c r="BI1367" s="217">
        <f>IF(N1367="nulová",J1367,0)</f>
        <v>0</v>
      </c>
      <c r="BJ1367" s="20" t="s">
        <v>82</v>
      </c>
      <c r="BK1367" s="217">
        <f>ROUND(I1367*H1367,2)</f>
        <v>0</v>
      </c>
      <c r="BL1367" s="20" t="s">
        <v>2084</v>
      </c>
      <c r="BM1367" s="216" t="s">
        <v>2100</v>
      </c>
    </row>
    <row r="1368" s="2" customFormat="1">
      <c r="A1368" s="41"/>
      <c r="B1368" s="42"/>
      <c r="C1368" s="43"/>
      <c r="D1368" s="218" t="s">
        <v>224</v>
      </c>
      <c r="E1368" s="43"/>
      <c r="F1368" s="219" t="s">
        <v>2101</v>
      </c>
      <c r="G1368" s="43"/>
      <c r="H1368" s="43"/>
      <c r="I1368" s="220"/>
      <c r="J1368" s="43"/>
      <c r="K1368" s="43"/>
      <c r="L1368" s="47"/>
      <c r="M1368" s="221"/>
      <c r="N1368" s="222"/>
      <c r="O1368" s="87"/>
      <c r="P1368" s="87"/>
      <c r="Q1368" s="87"/>
      <c r="R1368" s="87"/>
      <c r="S1368" s="87"/>
      <c r="T1368" s="88"/>
      <c r="U1368" s="41"/>
      <c r="V1368" s="41"/>
      <c r="W1368" s="41"/>
      <c r="X1368" s="41"/>
      <c r="Y1368" s="41"/>
      <c r="Z1368" s="41"/>
      <c r="AA1368" s="41"/>
      <c r="AB1368" s="41"/>
      <c r="AC1368" s="41"/>
      <c r="AD1368" s="41"/>
      <c r="AE1368" s="41"/>
      <c r="AT1368" s="20" t="s">
        <v>224</v>
      </c>
      <c r="AU1368" s="20" t="s">
        <v>82</v>
      </c>
    </row>
    <row r="1369" s="2" customFormat="1" ht="16.5" customHeight="1">
      <c r="A1369" s="41"/>
      <c r="B1369" s="42"/>
      <c r="C1369" s="205" t="s">
        <v>2102</v>
      </c>
      <c r="D1369" s="205" t="s">
        <v>218</v>
      </c>
      <c r="E1369" s="206" t="s">
        <v>2103</v>
      </c>
      <c r="F1369" s="207" t="s">
        <v>2104</v>
      </c>
      <c r="G1369" s="208" t="s">
        <v>293</v>
      </c>
      <c r="H1369" s="209">
        <v>1</v>
      </c>
      <c r="I1369" s="210"/>
      <c r="J1369" s="211">
        <f>ROUND(I1369*H1369,2)</f>
        <v>0</v>
      </c>
      <c r="K1369" s="207" t="s">
        <v>221</v>
      </c>
      <c r="L1369" s="47"/>
      <c r="M1369" s="212" t="s">
        <v>19</v>
      </c>
      <c r="N1369" s="213" t="s">
        <v>45</v>
      </c>
      <c r="O1369" s="87"/>
      <c r="P1369" s="214">
        <f>O1369*H1369</f>
        <v>0</v>
      </c>
      <c r="Q1369" s="214">
        <v>0</v>
      </c>
      <c r="R1369" s="214">
        <f>Q1369*H1369</f>
        <v>0</v>
      </c>
      <c r="S1369" s="214">
        <v>0</v>
      </c>
      <c r="T1369" s="215">
        <f>S1369*H1369</f>
        <v>0</v>
      </c>
      <c r="U1369" s="41"/>
      <c r="V1369" s="41"/>
      <c r="W1369" s="41"/>
      <c r="X1369" s="41"/>
      <c r="Y1369" s="41"/>
      <c r="Z1369" s="41"/>
      <c r="AA1369" s="41"/>
      <c r="AB1369" s="41"/>
      <c r="AC1369" s="41"/>
      <c r="AD1369" s="41"/>
      <c r="AE1369" s="41"/>
      <c r="AR1369" s="216" t="s">
        <v>2084</v>
      </c>
      <c r="AT1369" s="216" t="s">
        <v>218</v>
      </c>
      <c r="AU1369" s="216" t="s">
        <v>82</v>
      </c>
      <c r="AY1369" s="20" t="s">
        <v>216</v>
      </c>
      <c r="BE1369" s="217">
        <f>IF(N1369="základní",J1369,0)</f>
        <v>0</v>
      </c>
      <c r="BF1369" s="217">
        <f>IF(N1369="snížená",J1369,0)</f>
        <v>0</v>
      </c>
      <c r="BG1369" s="217">
        <f>IF(N1369="zákl. přenesená",J1369,0)</f>
        <v>0</v>
      </c>
      <c r="BH1369" s="217">
        <f>IF(N1369="sníž. přenesená",J1369,0)</f>
        <v>0</v>
      </c>
      <c r="BI1369" s="217">
        <f>IF(N1369="nulová",J1369,0)</f>
        <v>0</v>
      </c>
      <c r="BJ1369" s="20" t="s">
        <v>82</v>
      </c>
      <c r="BK1369" s="217">
        <f>ROUND(I1369*H1369,2)</f>
        <v>0</v>
      </c>
      <c r="BL1369" s="20" t="s">
        <v>2084</v>
      </c>
      <c r="BM1369" s="216" t="s">
        <v>2105</v>
      </c>
    </row>
    <row r="1370" s="2" customFormat="1">
      <c r="A1370" s="41"/>
      <c r="B1370" s="42"/>
      <c r="C1370" s="43"/>
      <c r="D1370" s="218" t="s">
        <v>224</v>
      </c>
      <c r="E1370" s="43"/>
      <c r="F1370" s="219" t="s">
        <v>2106</v>
      </c>
      <c r="G1370" s="43"/>
      <c r="H1370" s="43"/>
      <c r="I1370" s="220"/>
      <c r="J1370" s="43"/>
      <c r="K1370" s="43"/>
      <c r="L1370" s="47"/>
      <c r="M1370" s="221"/>
      <c r="N1370" s="222"/>
      <c r="O1370" s="87"/>
      <c r="P1370" s="87"/>
      <c r="Q1370" s="87"/>
      <c r="R1370" s="87"/>
      <c r="S1370" s="87"/>
      <c r="T1370" s="88"/>
      <c r="U1370" s="41"/>
      <c r="V1370" s="41"/>
      <c r="W1370" s="41"/>
      <c r="X1370" s="41"/>
      <c r="Y1370" s="41"/>
      <c r="Z1370" s="41"/>
      <c r="AA1370" s="41"/>
      <c r="AB1370" s="41"/>
      <c r="AC1370" s="41"/>
      <c r="AD1370" s="41"/>
      <c r="AE1370" s="41"/>
      <c r="AT1370" s="20" t="s">
        <v>224</v>
      </c>
      <c r="AU1370" s="20" t="s">
        <v>82</v>
      </c>
    </row>
    <row r="1371" s="2" customFormat="1" ht="16.5" customHeight="1">
      <c r="A1371" s="41"/>
      <c r="B1371" s="42"/>
      <c r="C1371" s="205" t="s">
        <v>2107</v>
      </c>
      <c r="D1371" s="205" t="s">
        <v>218</v>
      </c>
      <c r="E1371" s="206" t="s">
        <v>2108</v>
      </c>
      <c r="F1371" s="207" t="s">
        <v>2109</v>
      </c>
      <c r="G1371" s="208" t="s">
        <v>293</v>
      </c>
      <c r="H1371" s="209">
        <v>1</v>
      </c>
      <c r="I1371" s="210"/>
      <c r="J1371" s="211">
        <f>ROUND(I1371*H1371,2)</f>
        <v>0</v>
      </c>
      <c r="K1371" s="207" t="s">
        <v>221</v>
      </c>
      <c r="L1371" s="47"/>
      <c r="M1371" s="212" t="s">
        <v>19</v>
      </c>
      <c r="N1371" s="213" t="s">
        <v>45</v>
      </c>
      <c r="O1371" s="87"/>
      <c r="P1371" s="214">
        <f>O1371*H1371</f>
        <v>0</v>
      </c>
      <c r="Q1371" s="214">
        <v>0</v>
      </c>
      <c r="R1371" s="214">
        <f>Q1371*H1371</f>
        <v>0</v>
      </c>
      <c r="S1371" s="214">
        <v>0</v>
      </c>
      <c r="T1371" s="215">
        <f>S1371*H1371</f>
        <v>0</v>
      </c>
      <c r="U1371" s="41"/>
      <c r="V1371" s="41"/>
      <c r="W1371" s="41"/>
      <c r="X1371" s="41"/>
      <c r="Y1371" s="41"/>
      <c r="Z1371" s="41"/>
      <c r="AA1371" s="41"/>
      <c r="AB1371" s="41"/>
      <c r="AC1371" s="41"/>
      <c r="AD1371" s="41"/>
      <c r="AE1371" s="41"/>
      <c r="AR1371" s="216" t="s">
        <v>2084</v>
      </c>
      <c r="AT1371" s="216" t="s">
        <v>218</v>
      </c>
      <c r="AU1371" s="216" t="s">
        <v>82</v>
      </c>
      <c r="AY1371" s="20" t="s">
        <v>216</v>
      </c>
      <c r="BE1371" s="217">
        <f>IF(N1371="základní",J1371,0)</f>
        <v>0</v>
      </c>
      <c r="BF1371" s="217">
        <f>IF(N1371="snížená",J1371,0)</f>
        <v>0</v>
      </c>
      <c r="BG1371" s="217">
        <f>IF(N1371="zákl. přenesená",J1371,0)</f>
        <v>0</v>
      </c>
      <c r="BH1371" s="217">
        <f>IF(N1371="sníž. přenesená",J1371,0)</f>
        <v>0</v>
      </c>
      <c r="BI1371" s="217">
        <f>IF(N1371="nulová",J1371,0)</f>
        <v>0</v>
      </c>
      <c r="BJ1371" s="20" t="s">
        <v>82</v>
      </c>
      <c r="BK1371" s="217">
        <f>ROUND(I1371*H1371,2)</f>
        <v>0</v>
      </c>
      <c r="BL1371" s="20" t="s">
        <v>2084</v>
      </c>
      <c r="BM1371" s="216" t="s">
        <v>2110</v>
      </c>
    </row>
    <row r="1372" s="2" customFormat="1">
      <c r="A1372" s="41"/>
      <c r="B1372" s="42"/>
      <c r="C1372" s="43"/>
      <c r="D1372" s="218" t="s">
        <v>224</v>
      </c>
      <c r="E1372" s="43"/>
      <c r="F1372" s="219" t="s">
        <v>2111</v>
      </c>
      <c r="G1372" s="43"/>
      <c r="H1372" s="43"/>
      <c r="I1372" s="220"/>
      <c r="J1372" s="43"/>
      <c r="K1372" s="43"/>
      <c r="L1372" s="47"/>
      <c r="M1372" s="221"/>
      <c r="N1372" s="222"/>
      <c r="O1372" s="87"/>
      <c r="P1372" s="87"/>
      <c r="Q1372" s="87"/>
      <c r="R1372" s="87"/>
      <c r="S1372" s="87"/>
      <c r="T1372" s="88"/>
      <c r="U1372" s="41"/>
      <c r="V1372" s="41"/>
      <c r="W1372" s="41"/>
      <c r="X1372" s="41"/>
      <c r="Y1372" s="41"/>
      <c r="Z1372" s="41"/>
      <c r="AA1372" s="41"/>
      <c r="AB1372" s="41"/>
      <c r="AC1372" s="41"/>
      <c r="AD1372" s="41"/>
      <c r="AE1372" s="41"/>
      <c r="AT1372" s="20" t="s">
        <v>224</v>
      </c>
      <c r="AU1372" s="20" t="s">
        <v>82</v>
      </c>
    </row>
    <row r="1373" s="2" customFormat="1" ht="21.75" customHeight="1">
      <c r="A1373" s="41"/>
      <c r="B1373" s="42"/>
      <c r="C1373" s="205" t="s">
        <v>2112</v>
      </c>
      <c r="D1373" s="205" t="s">
        <v>218</v>
      </c>
      <c r="E1373" s="206" t="s">
        <v>2113</v>
      </c>
      <c r="F1373" s="207" t="s">
        <v>2114</v>
      </c>
      <c r="G1373" s="208" t="s">
        <v>293</v>
      </c>
      <c r="H1373" s="209">
        <v>1</v>
      </c>
      <c r="I1373" s="210"/>
      <c r="J1373" s="211">
        <f>ROUND(I1373*H1373,2)</f>
        <v>0</v>
      </c>
      <c r="K1373" s="207" t="s">
        <v>221</v>
      </c>
      <c r="L1373" s="47"/>
      <c r="M1373" s="212" t="s">
        <v>19</v>
      </c>
      <c r="N1373" s="213" t="s">
        <v>45</v>
      </c>
      <c r="O1373" s="87"/>
      <c r="P1373" s="214">
        <f>O1373*H1373</f>
        <v>0</v>
      </c>
      <c r="Q1373" s="214">
        <v>0</v>
      </c>
      <c r="R1373" s="214">
        <f>Q1373*H1373</f>
        <v>0</v>
      </c>
      <c r="S1373" s="214">
        <v>0</v>
      </c>
      <c r="T1373" s="215">
        <f>S1373*H1373</f>
        <v>0</v>
      </c>
      <c r="U1373" s="41"/>
      <c r="V1373" s="41"/>
      <c r="W1373" s="41"/>
      <c r="X1373" s="41"/>
      <c r="Y1373" s="41"/>
      <c r="Z1373" s="41"/>
      <c r="AA1373" s="41"/>
      <c r="AB1373" s="41"/>
      <c r="AC1373" s="41"/>
      <c r="AD1373" s="41"/>
      <c r="AE1373" s="41"/>
      <c r="AR1373" s="216" t="s">
        <v>2084</v>
      </c>
      <c r="AT1373" s="216" t="s">
        <v>218</v>
      </c>
      <c r="AU1373" s="216" t="s">
        <v>82</v>
      </c>
      <c r="AY1373" s="20" t="s">
        <v>216</v>
      </c>
      <c r="BE1373" s="217">
        <f>IF(N1373="základní",J1373,0)</f>
        <v>0</v>
      </c>
      <c r="BF1373" s="217">
        <f>IF(N1373="snížená",J1373,0)</f>
        <v>0</v>
      </c>
      <c r="BG1373" s="217">
        <f>IF(N1373="zákl. přenesená",J1373,0)</f>
        <v>0</v>
      </c>
      <c r="BH1373" s="217">
        <f>IF(N1373="sníž. přenesená",J1373,0)</f>
        <v>0</v>
      </c>
      <c r="BI1373" s="217">
        <f>IF(N1373="nulová",J1373,0)</f>
        <v>0</v>
      </c>
      <c r="BJ1373" s="20" t="s">
        <v>82</v>
      </c>
      <c r="BK1373" s="217">
        <f>ROUND(I1373*H1373,2)</f>
        <v>0</v>
      </c>
      <c r="BL1373" s="20" t="s">
        <v>2084</v>
      </c>
      <c r="BM1373" s="216" t="s">
        <v>2115</v>
      </c>
    </row>
    <row r="1374" s="2" customFormat="1">
      <c r="A1374" s="41"/>
      <c r="B1374" s="42"/>
      <c r="C1374" s="43"/>
      <c r="D1374" s="218" t="s">
        <v>224</v>
      </c>
      <c r="E1374" s="43"/>
      <c r="F1374" s="219" t="s">
        <v>2116</v>
      </c>
      <c r="G1374" s="43"/>
      <c r="H1374" s="43"/>
      <c r="I1374" s="220"/>
      <c r="J1374" s="43"/>
      <c r="K1374" s="43"/>
      <c r="L1374" s="47"/>
      <c r="M1374" s="221"/>
      <c r="N1374" s="222"/>
      <c r="O1374" s="87"/>
      <c r="P1374" s="87"/>
      <c r="Q1374" s="87"/>
      <c r="R1374" s="87"/>
      <c r="S1374" s="87"/>
      <c r="T1374" s="88"/>
      <c r="U1374" s="41"/>
      <c r="V1374" s="41"/>
      <c r="W1374" s="41"/>
      <c r="X1374" s="41"/>
      <c r="Y1374" s="41"/>
      <c r="Z1374" s="41"/>
      <c r="AA1374" s="41"/>
      <c r="AB1374" s="41"/>
      <c r="AC1374" s="41"/>
      <c r="AD1374" s="41"/>
      <c r="AE1374" s="41"/>
      <c r="AT1374" s="20" t="s">
        <v>224</v>
      </c>
      <c r="AU1374" s="20" t="s">
        <v>82</v>
      </c>
    </row>
    <row r="1375" s="2" customFormat="1" ht="16.5" customHeight="1">
      <c r="A1375" s="41"/>
      <c r="B1375" s="42"/>
      <c r="C1375" s="205" t="s">
        <v>2117</v>
      </c>
      <c r="D1375" s="205" t="s">
        <v>218</v>
      </c>
      <c r="E1375" s="206" t="s">
        <v>2118</v>
      </c>
      <c r="F1375" s="207" t="s">
        <v>2119</v>
      </c>
      <c r="G1375" s="208" t="s">
        <v>293</v>
      </c>
      <c r="H1375" s="209">
        <v>1</v>
      </c>
      <c r="I1375" s="210"/>
      <c r="J1375" s="211">
        <f>ROUND(I1375*H1375,2)</f>
        <v>0</v>
      </c>
      <c r="K1375" s="207" t="s">
        <v>221</v>
      </c>
      <c r="L1375" s="47"/>
      <c r="M1375" s="212" t="s">
        <v>19</v>
      </c>
      <c r="N1375" s="213" t="s">
        <v>45</v>
      </c>
      <c r="O1375" s="87"/>
      <c r="P1375" s="214">
        <f>O1375*H1375</f>
        <v>0</v>
      </c>
      <c r="Q1375" s="214">
        <v>0</v>
      </c>
      <c r="R1375" s="214">
        <f>Q1375*H1375</f>
        <v>0</v>
      </c>
      <c r="S1375" s="214">
        <v>0</v>
      </c>
      <c r="T1375" s="215">
        <f>S1375*H1375</f>
        <v>0</v>
      </c>
      <c r="U1375" s="41"/>
      <c r="V1375" s="41"/>
      <c r="W1375" s="41"/>
      <c r="X1375" s="41"/>
      <c r="Y1375" s="41"/>
      <c r="Z1375" s="41"/>
      <c r="AA1375" s="41"/>
      <c r="AB1375" s="41"/>
      <c r="AC1375" s="41"/>
      <c r="AD1375" s="41"/>
      <c r="AE1375" s="41"/>
      <c r="AR1375" s="216" t="s">
        <v>2084</v>
      </c>
      <c r="AT1375" s="216" t="s">
        <v>218</v>
      </c>
      <c r="AU1375" s="216" t="s">
        <v>82</v>
      </c>
      <c r="AY1375" s="20" t="s">
        <v>216</v>
      </c>
      <c r="BE1375" s="217">
        <f>IF(N1375="základní",J1375,0)</f>
        <v>0</v>
      </c>
      <c r="BF1375" s="217">
        <f>IF(N1375="snížená",J1375,0)</f>
        <v>0</v>
      </c>
      <c r="BG1375" s="217">
        <f>IF(N1375="zákl. přenesená",J1375,0)</f>
        <v>0</v>
      </c>
      <c r="BH1375" s="217">
        <f>IF(N1375="sníž. přenesená",J1375,0)</f>
        <v>0</v>
      </c>
      <c r="BI1375" s="217">
        <f>IF(N1375="nulová",J1375,0)</f>
        <v>0</v>
      </c>
      <c r="BJ1375" s="20" t="s">
        <v>82</v>
      </c>
      <c r="BK1375" s="217">
        <f>ROUND(I1375*H1375,2)</f>
        <v>0</v>
      </c>
      <c r="BL1375" s="20" t="s">
        <v>2084</v>
      </c>
      <c r="BM1375" s="216" t="s">
        <v>2120</v>
      </c>
    </row>
    <row r="1376" s="2" customFormat="1">
      <c r="A1376" s="41"/>
      <c r="B1376" s="42"/>
      <c r="C1376" s="43"/>
      <c r="D1376" s="218" t="s">
        <v>224</v>
      </c>
      <c r="E1376" s="43"/>
      <c r="F1376" s="219" t="s">
        <v>2121</v>
      </c>
      <c r="G1376" s="43"/>
      <c r="H1376" s="43"/>
      <c r="I1376" s="220"/>
      <c r="J1376" s="43"/>
      <c r="K1376" s="43"/>
      <c r="L1376" s="47"/>
      <c r="M1376" s="221"/>
      <c r="N1376" s="222"/>
      <c r="O1376" s="87"/>
      <c r="P1376" s="87"/>
      <c r="Q1376" s="87"/>
      <c r="R1376" s="87"/>
      <c r="S1376" s="87"/>
      <c r="T1376" s="88"/>
      <c r="U1376" s="41"/>
      <c r="V1376" s="41"/>
      <c r="W1376" s="41"/>
      <c r="X1376" s="41"/>
      <c r="Y1376" s="41"/>
      <c r="Z1376" s="41"/>
      <c r="AA1376" s="41"/>
      <c r="AB1376" s="41"/>
      <c r="AC1376" s="41"/>
      <c r="AD1376" s="41"/>
      <c r="AE1376" s="41"/>
      <c r="AT1376" s="20" t="s">
        <v>224</v>
      </c>
      <c r="AU1376" s="20" t="s">
        <v>82</v>
      </c>
    </row>
    <row r="1377" s="2" customFormat="1" ht="16.5" customHeight="1">
      <c r="A1377" s="41"/>
      <c r="B1377" s="42"/>
      <c r="C1377" s="205" t="s">
        <v>2122</v>
      </c>
      <c r="D1377" s="205" t="s">
        <v>218</v>
      </c>
      <c r="E1377" s="206" t="s">
        <v>2123</v>
      </c>
      <c r="F1377" s="207" t="s">
        <v>2124</v>
      </c>
      <c r="G1377" s="208" t="s">
        <v>293</v>
      </c>
      <c r="H1377" s="209">
        <v>1</v>
      </c>
      <c r="I1377" s="210"/>
      <c r="J1377" s="211">
        <f>ROUND(I1377*H1377,2)</f>
        <v>0</v>
      </c>
      <c r="K1377" s="207" t="s">
        <v>221</v>
      </c>
      <c r="L1377" s="47"/>
      <c r="M1377" s="212" t="s">
        <v>19</v>
      </c>
      <c r="N1377" s="213" t="s">
        <v>45</v>
      </c>
      <c r="O1377" s="87"/>
      <c r="P1377" s="214">
        <f>O1377*H1377</f>
        <v>0</v>
      </c>
      <c r="Q1377" s="214">
        <v>0</v>
      </c>
      <c r="R1377" s="214">
        <f>Q1377*H1377</f>
        <v>0</v>
      </c>
      <c r="S1377" s="214">
        <v>0</v>
      </c>
      <c r="T1377" s="215">
        <f>S1377*H1377</f>
        <v>0</v>
      </c>
      <c r="U1377" s="41"/>
      <c r="V1377" s="41"/>
      <c r="W1377" s="41"/>
      <c r="X1377" s="41"/>
      <c r="Y1377" s="41"/>
      <c r="Z1377" s="41"/>
      <c r="AA1377" s="41"/>
      <c r="AB1377" s="41"/>
      <c r="AC1377" s="41"/>
      <c r="AD1377" s="41"/>
      <c r="AE1377" s="41"/>
      <c r="AR1377" s="216" t="s">
        <v>2084</v>
      </c>
      <c r="AT1377" s="216" t="s">
        <v>218</v>
      </c>
      <c r="AU1377" s="216" t="s">
        <v>82</v>
      </c>
      <c r="AY1377" s="20" t="s">
        <v>216</v>
      </c>
      <c r="BE1377" s="217">
        <f>IF(N1377="základní",J1377,0)</f>
        <v>0</v>
      </c>
      <c r="BF1377" s="217">
        <f>IF(N1377="snížená",J1377,0)</f>
        <v>0</v>
      </c>
      <c r="BG1377" s="217">
        <f>IF(N1377="zákl. přenesená",J1377,0)</f>
        <v>0</v>
      </c>
      <c r="BH1377" s="217">
        <f>IF(N1377="sníž. přenesená",J1377,0)</f>
        <v>0</v>
      </c>
      <c r="BI1377" s="217">
        <f>IF(N1377="nulová",J1377,0)</f>
        <v>0</v>
      </c>
      <c r="BJ1377" s="20" t="s">
        <v>82</v>
      </c>
      <c r="BK1377" s="217">
        <f>ROUND(I1377*H1377,2)</f>
        <v>0</v>
      </c>
      <c r="BL1377" s="20" t="s">
        <v>2084</v>
      </c>
      <c r="BM1377" s="216" t="s">
        <v>2125</v>
      </c>
    </row>
    <row r="1378" s="2" customFormat="1">
      <c r="A1378" s="41"/>
      <c r="B1378" s="42"/>
      <c r="C1378" s="43"/>
      <c r="D1378" s="218" t="s">
        <v>224</v>
      </c>
      <c r="E1378" s="43"/>
      <c r="F1378" s="219" t="s">
        <v>2126</v>
      </c>
      <c r="G1378" s="43"/>
      <c r="H1378" s="43"/>
      <c r="I1378" s="220"/>
      <c r="J1378" s="43"/>
      <c r="K1378" s="43"/>
      <c r="L1378" s="47"/>
      <c r="M1378" s="279"/>
      <c r="N1378" s="280"/>
      <c r="O1378" s="281"/>
      <c r="P1378" s="281"/>
      <c r="Q1378" s="281"/>
      <c r="R1378" s="281"/>
      <c r="S1378" s="281"/>
      <c r="T1378" s="282"/>
      <c r="U1378" s="41"/>
      <c r="V1378" s="41"/>
      <c r="W1378" s="41"/>
      <c r="X1378" s="41"/>
      <c r="Y1378" s="41"/>
      <c r="Z1378" s="41"/>
      <c r="AA1378" s="41"/>
      <c r="AB1378" s="41"/>
      <c r="AC1378" s="41"/>
      <c r="AD1378" s="41"/>
      <c r="AE1378" s="41"/>
      <c r="AT1378" s="20" t="s">
        <v>224</v>
      </c>
      <c r="AU1378" s="20" t="s">
        <v>82</v>
      </c>
    </row>
    <row r="1379" s="2" customFormat="1" ht="6.96" customHeight="1">
      <c r="A1379" s="41"/>
      <c r="B1379" s="62"/>
      <c r="C1379" s="63"/>
      <c r="D1379" s="63"/>
      <c r="E1379" s="63"/>
      <c r="F1379" s="63"/>
      <c r="G1379" s="63"/>
      <c r="H1379" s="63"/>
      <c r="I1379" s="63"/>
      <c r="J1379" s="63"/>
      <c r="K1379" s="63"/>
      <c r="L1379" s="47"/>
      <c r="M1379" s="41"/>
      <c r="O1379" s="41"/>
      <c r="P1379" s="41"/>
      <c r="Q1379" s="41"/>
      <c r="R1379" s="41"/>
      <c r="S1379" s="41"/>
      <c r="T1379" s="41"/>
      <c r="U1379" s="41"/>
      <c r="V1379" s="41"/>
      <c r="W1379" s="41"/>
      <c r="X1379" s="41"/>
      <c r="Y1379" s="41"/>
      <c r="Z1379" s="41"/>
      <c r="AA1379" s="41"/>
      <c r="AB1379" s="41"/>
      <c r="AC1379" s="41"/>
      <c r="AD1379" s="41"/>
      <c r="AE1379" s="41"/>
    </row>
  </sheetData>
  <sheetProtection sheet="1" autoFilter="0" formatColumns="0" formatRows="0" objects="1" scenarios="1" spinCount="100000" saltValue="+7gCgknMqoOlTtj144SwUcA/AfKQ4QxxNU2RdofQRy0JE+RnrTPHSB0kVbX/wFyX00IsjmO/Vm27fKNa/rH4hQ==" hashValue="5aJQd14xKYsyHF6W8g2feTNe6r+EPhP3zs+v43csjBF3OWMxiV5P9Z581P9qGCXdXosXZZPEPfoiNWLDJihbOg==" algorithmName="SHA-512" password="88A1"/>
  <autoFilter ref="C108:K1378"/>
  <mergeCells count="9">
    <mergeCell ref="E7:H7"/>
    <mergeCell ref="E9:H9"/>
    <mergeCell ref="E18:H18"/>
    <mergeCell ref="E27:H27"/>
    <mergeCell ref="E48:H48"/>
    <mergeCell ref="E50:H50"/>
    <mergeCell ref="E99:H99"/>
    <mergeCell ref="E101:H101"/>
    <mergeCell ref="L2:V2"/>
  </mergeCells>
  <hyperlinks>
    <hyperlink ref="F113" r:id="rId1" display="https://podminky.urs.cz/item/CS_URS_2026_01/113107142"/>
    <hyperlink ref="F118" r:id="rId2" display="https://podminky.urs.cz/item/CS_URS_2026_01/162751117"/>
    <hyperlink ref="F121" r:id="rId3" display="https://podminky.urs.cz/item/CS_URS_2026_01/167111102"/>
    <hyperlink ref="F123" r:id="rId4" display="https://podminky.urs.cz/item/CS_URS_2026_01/171201231"/>
    <hyperlink ref="F127" r:id="rId5" display="https://podminky.urs.cz/item/CS_URS_2026_01/275313611"/>
    <hyperlink ref="F134" r:id="rId6" display="https://podminky.urs.cz/item/CS_URS_2026_01/310232075"/>
    <hyperlink ref="F138" r:id="rId7" display="https://podminky.urs.cz/item/CS_URS_2026_01/434191423"/>
    <hyperlink ref="F142" r:id="rId8" display="https://podminky.urs.cz/item/CS_URS_2026_01/434191433"/>
    <hyperlink ref="F153" r:id="rId9" display="https://podminky.urs.cz/item/CS_URS_2026_01/596991112"/>
    <hyperlink ref="F158" r:id="rId10" display="https://podminky.urs.cz/item/CS_URS_2026_01/622325109"/>
    <hyperlink ref="F166" r:id="rId11" display="https://podminky.urs.cz/item/CS_URS_2026_01/622131121"/>
    <hyperlink ref="F173" r:id="rId12" display="https://podminky.urs.cz/item/CS_URS_2026_01/622321131"/>
    <hyperlink ref="F177" r:id="rId13" display="https://podminky.urs.cz/item/CS_URS_2026_01/622324121"/>
    <hyperlink ref="F181" r:id="rId14" display="https://podminky.urs.cz/item/CS_URS_2026_01/622335113"/>
    <hyperlink ref="F184" r:id="rId15" display="https://podminky.urs.cz/item/CS_URS_2026_01/622335203"/>
    <hyperlink ref="F188" r:id="rId16" display="https://podminky.urs.cz/item/CS_URS_2026_01/622151011"/>
    <hyperlink ref="F191" r:id="rId17" display="https://podminky.urs.cz/item/CS_URS_2026_01/622521002"/>
    <hyperlink ref="F198" r:id="rId18" display="https://podminky.urs.cz/item/CS_URS_2026_01/629995101"/>
    <hyperlink ref="F203" r:id="rId19" display="https://podminky.urs.cz/item/CS_URS_2026_01/766629214"/>
    <hyperlink ref="F206" r:id="rId20" display="https://podminky.urs.cz/item/CS_URS_2026_01/622131121"/>
    <hyperlink ref="F212" r:id="rId21" display="https://podminky.urs.cz/item/CS_URS_2026_01/622211001"/>
    <hyperlink ref="F218" r:id="rId22" display="https://podminky.urs.cz/item/CS_URS_2026_01/622211031"/>
    <hyperlink ref="F224" r:id="rId23" display="https://podminky.urs.cz/item/CS_URS_2026_01/622211031"/>
    <hyperlink ref="F230" r:id="rId24" display="https://podminky.urs.cz/item/CS_URS_2026_01/622211041"/>
    <hyperlink ref="F236" r:id="rId25" display="https://podminky.urs.cz/item/CS_URS_2026_01/622211041"/>
    <hyperlink ref="F241" r:id="rId26" display="https://podminky.urs.cz/item/CS_URS_2026_01/622221101"/>
    <hyperlink ref="F247" r:id="rId27" display="https://podminky.urs.cz/item/CS_URS_2026_01/622221111"/>
    <hyperlink ref="F253" r:id="rId28" display="https://podminky.urs.cz/item/CS_URS_2026_01/622221131"/>
    <hyperlink ref="F259" r:id="rId29" display="https://podminky.urs.cz/item/CS_URS_2026_01/622221131"/>
    <hyperlink ref="F265" r:id="rId30" display="https://podminky.urs.cz/item/CS_URS_2026_01/622221141"/>
    <hyperlink ref="F271" r:id="rId31" display="https://podminky.urs.cz/item/CS_URS_2026_01/622221141"/>
    <hyperlink ref="F277" r:id="rId32" display="https://podminky.urs.cz/item/CS_URS_2026_01/622232001"/>
    <hyperlink ref="F284" r:id="rId33" display="https://podminky.urs.cz/item/CS_URS_2026_01/622143003"/>
    <hyperlink ref="F344" r:id="rId34" display="https://podminky.urs.cz/item/CS_URS_2026_01/622143004"/>
    <hyperlink ref="F460" r:id="rId35" display="https://podminky.urs.cz/item/CS_URS_2026_01/622252002"/>
    <hyperlink ref="F484" r:id="rId36" display="https://podminky.urs.cz/item/CS_URS_2026_01/622252002"/>
    <hyperlink ref="F521" r:id="rId37" display="https://podminky.urs.cz/item/CS_URS_2026_01/625681012"/>
    <hyperlink ref="F524" r:id="rId38" display="https://podminky.urs.cz/item/CS_URS_2026_01/625681013"/>
    <hyperlink ref="F527" r:id="rId39" display="https://podminky.urs.cz/item/CS_URS_2026_01/629991003"/>
    <hyperlink ref="F530" r:id="rId40" display="https://podminky.urs.cz/item/CS_URS_2026_01/629991011"/>
    <hyperlink ref="F643" r:id="rId41" display="https://podminky.urs.cz/item/CS_URS_2026_01/632451251"/>
    <hyperlink ref="F646" r:id="rId42" display="https://podminky.urs.cz/item/CS_URS_2026_01/632902221"/>
    <hyperlink ref="F650" r:id="rId43" display="https://podminky.urs.cz/item/CS_URS_2026_01/941311112"/>
    <hyperlink ref="F677" r:id="rId44" display="https://podminky.urs.cz/item/CS_URS_2026_01/941311212"/>
    <hyperlink ref="F680" r:id="rId45" display="https://podminky.urs.cz/item/CS_URS_2026_01/941311812"/>
    <hyperlink ref="F682" r:id="rId46" display="https://podminky.urs.cz/item/CS_URS_2026_01/944611111"/>
    <hyperlink ref="F684" r:id="rId47" display="https://podminky.urs.cz/item/CS_URS_2026_01/944611211"/>
    <hyperlink ref="F687" r:id="rId48" display="https://podminky.urs.cz/item/CS_URS_2026_01/944611811"/>
    <hyperlink ref="F689" r:id="rId49" display="https://podminky.urs.cz/item/CS_URS_2026_01/944711112"/>
    <hyperlink ref="F691" r:id="rId50" display="https://podminky.urs.cz/item/CS_URS_2026_01/944711212"/>
    <hyperlink ref="F694" r:id="rId51" display="https://podminky.urs.cz/item/CS_URS_2026_01/944711812"/>
    <hyperlink ref="F697" r:id="rId52" display="https://podminky.urs.cz/item/CS_URS_2026_01/919735112"/>
    <hyperlink ref="F700" r:id="rId53" display="https://podminky.urs.cz/item/CS_URS_2026_01/963023612"/>
    <hyperlink ref="F705" r:id="rId54" display="https://podminky.urs.cz/item/CS_URS_2026_01/968062355"/>
    <hyperlink ref="F708" r:id="rId55" display="https://podminky.urs.cz/item/CS_URS_2026_01/968072745"/>
    <hyperlink ref="F715" r:id="rId56" display="https://podminky.urs.cz/item/CS_URS_2026_01/973031151"/>
    <hyperlink ref="F718" r:id="rId57" display="https://podminky.urs.cz/item/CS_URS_2026_01/978036161"/>
    <hyperlink ref="F721" r:id="rId58" display="https://podminky.urs.cz/item/CS_URS_2026_01/978018381"/>
    <hyperlink ref="F728" r:id="rId59" display="https://podminky.urs.cz/item/CS_URS_2026_01/985441112"/>
    <hyperlink ref="F731" r:id="rId60" display="https://podminky.urs.cz/item/CS_URS_2026_01/997013217"/>
    <hyperlink ref="F733" r:id="rId61" display="https://podminky.urs.cz/item/CS_URS_2026_01/997013501"/>
    <hyperlink ref="F735" r:id="rId62" display="https://podminky.urs.cz/item/CS_URS_2026_01/997013509"/>
    <hyperlink ref="F738" r:id="rId63" display="https://podminky.urs.cz/item/CS_URS_2026_01/997013631"/>
    <hyperlink ref="F741" r:id="rId64" display="https://podminky.urs.cz/item/CS_URS_2026_01/997013804"/>
    <hyperlink ref="F744" r:id="rId65" display="https://podminky.urs.cz/item/CS_URS_2026_01/997013813"/>
    <hyperlink ref="F747" r:id="rId66" display="https://podminky.urs.cz/item/CS_URS_2026_01/997013814"/>
    <hyperlink ref="F750" r:id="rId67" display="https://podminky.urs.cz/item/CS_URS_2026_01/997013847"/>
    <hyperlink ref="F755" r:id="rId68" display="https://podminky.urs.cz/item/CS_URS_2026_01/997013871"/>
    <hyperlink ref="F766" r:id="rId69" display="https://podminky.urs.cz/item/CS_URS_2026_01/998018003"/>
    <hyperlink ref="F770" r:id="rId70" display="https://podminky.urs.cz/item/CS_URS_2026_01/712340832"/>
    <hyperlink ref="F773" r:id="rId71" display="https://podminky.urs.cz/item/CS_URS_2026_01/712363352"/>
    <hyperlink ref="F779" r:id="rId72" display="https://podminky.urs.cz/item/CS_URS_2026_01/712363353"/>
    <hyperlink ref="F783" r:id="rId73" display="https://podminky.urs.cz/item/CS_URS_2026_01/712363354"/>
    <hyperlink ref="F789" r:id="rId74" display="https://podminky.urs.cz/item/CS_URS_2026_01/712311101"/>
    <hyperlink ref="F794" r:id="rId75" display="https://podminky.urs.cz/item/CS_URS_2026_01/712341659"/>
    <hyperlink ref="F799" r:id="rId76" display="https://podminky.urs.cz/item/CS_URS_2026_01/712363504"/>
    <hyperlink ref="F804" r:id="rId77" display="https://podminky.urs.cz/item/CS_URS_2026_01/712363505"/>
    <hyperlink ref="F809" r:id="rId78" display="https://podminky.urs.cz/item/CS_URS_2026_01/712363506"/>
    <hyperlink ref="F814" r:id="rId79" display="https://podminky.urs.cz/item/CS_URS_2026_01/712811102"/>
    <hyperlink ref="F823" r:id="rId80" display="https://podminky.urs.cz/item/CS_URS_2026_01/712841559"/>
    <hyperlink ref="F832" r:id="rId81" display="https://podminky.urs.cz/item/CS_URS_2026_01/712362301"/>
    <hyperlink ref="F841" r:id="rId82" display="https://podminky.urs.cz/item/CS_URS_2026_01/998712123"/>
    <hyperlink ref="F844" r:id="rId83" display="https://podminky.urs.cz/item/CS_URS_2026_01/713140823"/>
    <hyperlink ref="F847" r:id="rId84" display="https://podminky.urs.cz/item/CS_URS_2026_01/713141151"/>
    <hyperlink ref="F852" r:id="rId85" display="https://podminky.urs.cz/item/CS_URS_2026_01/713141151"/>
    <hyperlink ref="F857" r:id="rId86" display="https://podminky.urs.cz/item/CS_URS_2026_01/713141243"/>
    <hyperlink ref="F860" r:id="rId87" display="https://podminky.urs.cz/item/CS_URS_2026_01/998713123"/>
    <hyperlink ref="F863" r:id="rId88" display="https://podminky.urs.cz/item/CS_URS_2026_01/721233201"/>
    <hyperlink ref="F866" r:id="rId89" display="https://podminky.urs.cz/item/CS_URS_2026_01/998721123"/>
    <hyperlink ref="F869" r:id="rId90" display="https://podminky.urs.cz/item/CS_URS_2026_01/741210002"/>
    <hyperlink ref="F873" r:id="rId91" display="https://podminky.urs.cz/item/CS_URS_2026_01/741420001"/>
    <hyperlink ref="F878" r:id="rId92" display="https://podminky.urs.cz/item/CS_URS_2026_01/741420021"/>
    <hyperlink ref="F881" r:id="rId93" display="https://podminky.urs.cz/item/CS_URS_2026_01/741420023"/>
    <hyperlink ref="F884" r:id="rId94" display="https://podminky.urs.cz/item/CS_URS_2026_01/741420051"/>
    <hyperlink ref="F887" r:id="rId95" display="https://podminky.urs.cz/item/CS_URS_2026_01/741420083"/>
    <hyperlink ref="F890" r:id="rId96" display="https://podminky.urs.cz/item/CS_URS_2026_01/741421811"/>
    <hyperlink ref="F892" r:id="rId97" display="https://podminky.urs.cz/item/CS_URS_2026_01/741421843"/>
    <hyperlink ref="F895" r:id="rId98" display="https://podminky.urs.cz/item/CS_URS_2026_01/741421863"/>
    <hyperlink ref="F898" r:id="rId99" display="https://podminky.urs.cz/item/CS_URS_2026_01/741421871"/>
    <hyperlink ref="F900" r:id="rId100" display="https://podminky.urs.cz/item/CS_URS_2026_01/998741123"/>
    <hyperlink ref="F903" r:id="rId101" display="https://podminky.urs.cz/item/CS_URS_2026_01/751398051"/>
    <hyperlink ref="F907" r:id="rId102" display="https://podminky.urs.cz/item/CS_URS_2026_01/751398052"/>
    <hyperlink ref="F911" r:id="rId103" display="https://podminky.urs.cz/item/CS_URS_2026_01/751398056"/>
    <hyperlink ref="F917" r:id="rId104" display="https://podminky.urs.cz/item/CS_URS_2026_01/998751122"/>
    <hyperlink ref="F920" r:id="rId105" display="https://podminky.urs.cz/item/CS_URS_2026_01/764002851"/>
    <hyperlink ref="F946" r:id="rId106" display="https://podminky.urs.cz/item/CS_URS_2026_01/764002861"/>
    <hyperlink ref="F953" r:id="rId107" display="https://podminky.urs.cz/item/CS_URS_2026_01/764004861"/>
    <hyperlink ref="F956" r:id="rId108" display="https://podminky.urs.cz/item/CS_URS_2026_01/764216407"/>
    <hyperlink ref="F976" r:id="rId109" display="https://podminky.urs.cz/item/CS_URS_2026_01/764216407"/>
    <hyperlink ref="F982" r:id="rId110" display="https://podminky.urs.cz/item/CS_URS_2026_01/764216467"/>
    <hyperlink ref="F1003" r:id="rId111" display="https://podminky.urs.cz/item/CS_URS_2026_01/764217407"/>
    <hyperlink ref="F1012" r:id="rId112" display="https://podminky.urs.cz/item/CS_URS_2026_01/764218407"/>
    <hyperlink ref="F1020" r:id="rId113" display="https://podminky.urs.cz/item/CS_URS_2026_01/764218447"/>
    <hyperlink ref="F1029" r:id="rId114" display="https://podminky.urs.cz/item/CS_URS_2026_01/764508133"/>
    <hyperlink ref="F1033" r:id="rId115" display="https://podminky.urs.cz/item/CS_URS_2026_01/764511445"/>
    <hyperlink ref="F1036" r:id="rId116" display="https://podminky.urs.cz/item/CS_URS_2026_01/764518423"/>
    <hyperlink ref="F1039" r:id="rId117" display="https://podminky.urs.cz/item/CS_URS_2026_01/998764123"/>
    <hyperlink ref="F1042" r:id="rId118" display="https://podminky.urs.cz/item/CS_URS_2026_01/767112811"/>
    <hyperlink ref="F1045" r:id="rId119" display="https://podminky.urs.cz/item/CS_URS_2026_01/767161813"/>
    <hyperlink ref="F1047" r:id="rId120" display="https://podminky.urs.cz/item/CS_URS_2026_01/767161823"/>
    <hyperlink ref="F1049" r:id="rId121" display="https://podminky.urs.cz/item/CS_URS_2026_01/767893816"/>
    <hyperlink ref="F1052" r:id="rId122" display="https://podminky.urs.cz/item/CS_URS_2026_01/767163122"/>
    <hyperlink ref="F1059" r:id="rId123" display="https://podminky.urs.cz/item/CS_URS_2026_01/767223222"/>
    <hyperlink ref="F1066" r:id="rId124" display="https://podminky.urs.cz/item/CS_URS_2026_01/767590124"/>
    <hyperlink ref="F1072" r:id="rId125" display="https://podminky.urs.cz/item/CS_URS_2026_01/767590192"/>
    <hyperlink ref="F1075" r:id="rId126" display="https://podminky.urs.cz/item/CS_URS_2026_01/767620325"/>
    <hyperlink ref="F1080" r:id="rId127" display="https://podminky.urs.cz/item/CS_URS_2026_01/767640111"/>
    <hyperlink ref="F1086" r:id="rId128" display="https://podminky.urs.cz/item/CS_URS_2026_01/767662120"/>
    <hyperlink ref="F1095" r:id="rId129" display="https://podminky.urs.cz/item/CS_URS_2026_01/767893116"/>
    <hyperlink ref="F1109" r:id="rId130" display="https://podminky.urs.cz/item/CS_URS_2026_01/998767313"/>
    <hyperlink ref="F1112" r:id="rId131" display="https://podminky.urs.cz/item/CS_URS_2026_01/782991912"/>
    <hyperlink ref="F1115" r:id="rId132" display="https://podminky.urs.cz/item/CS_URS_2026_01/782993913"/>
    <hyperlink ref="F1118" r:id="rId133" display="https://podminky.urs.cz/item/CS_URS_2026_01/782994913"/>
    <hyperlink ref="F1121" r:id="rId134" display="https://podminky.urs.cz/item/CS_URS_2026_01/782994915"/>
    <hyperlink ref="F1124" r:id="rId135" display="https://podminky.urs.cz/item/CS_URS_2026_01/782994922"/>
    <hyperlink ref="F1127" r:id="rId136" display="https://podminky.urs.cz/item/CS_URS_2026_01/782994923"/>
    <hyperlink ref="F1130" r:id="rId137" display="https://podminky.urs.cz/item/CS_URS_2026_01/998782123"/>
    <hyperlink ref="F1133" r:id="rId138" display="https://podminky.urs.cz/item/CS_URS_2026_01/783401311"/>
    <hyperlink ref="F1141" r:id="rId139" display="https://podminky.urs.cz/item/CS_URS_2026_01/783401401"/>
    <hyperlink ref="F1143" r:id="rId140" display="https://podminky.urs.cz/item/CS_URS_2026_01/783414203"/>
    <hyperlink ref="F1146" r:id="rId141" display="https://podminky.urs.cz/item/CS_URS_2026_01/783417101"/>
    <hyperlink ref="F1149" r:id="rId142" display="https://podminky.urs.cz/item/CS_URS_2026_01/783801203"/>
    <hyperlink ref="F1151" r:id="rId143" display="https://podminky.urs.cz/item/CS_URS_2026_01/783823185"/>
    <hyperlink ref="F1157" r:id="rId144" display="https://podminky.urs.cz/item/CS_URS_2026_01/783827485"/>
    <hyperlink ref="F1161" r:id="rId145" display="https://podminky.urs.cz/item/CS_URS_2026_01/783809217"/>
    <hyperlink ref="F1196" r:id="rId146" display="https://podminky.urs.cz/item/CS_URS_2026_01/783809237"/>
    <hyperlink ref="F1268" r:id="rId147" display="https://podminky.urs.cz/item/CS_URS_2026_01/783809235"/>
    <hyperlink ref="F1325" r:id="rId148" display="https://podminky.urs.cz/item/CS_URS_2026_01/783809217"/>
    <hyperlink ref="F1358" r:id="rId149" display="https://podminky.urs.cz/item/CS_URS_2026_01/HZS2491"/>
    <hyperlink ref="F1362" r:id="rId150" display="https://podminky.urs.cz/item/CS_URS_2026_01/013254000"/>
    <hyperlink ref="F1364" r:id="rId151" display="https://podminky.urs.cz/item/CS_URS_2026_01/013294000"/>
    <hyperlink ref="F1366" r:id="rId152" display="https://podminky.urs.cz/item/CS_URS_2026_01/030001000"/>
    <hyperlink ref="F1368" r:id="rId153" display="https://podminky.urs.cz/item/CS_URS_2026_01/034103000"/>
    <hyperlink ref="F1370" r:id="rId154" display="https://podminky.urs.cz/item/CS_URS_2026_01/043194000.1"/>
    <hyperlink ref="F1372" r:id="rId155" display="https://podminky.urs.cz/item/CS_URS_2026_01/043194000.2"/>
    <hyperlink ref="F1374" r:id="rId156" display="https://podminky.urs.cz/item/CS_URS_2026_01/041403000"/>
    <hyperlink ref="F1376" r:id="rId157" display="https://podminky.urs.cz/item/CS_URS_2026_01/070001000"/>
    <hyperlink ref="F1378" r:id="rId158" display="https://podminky.urs.cz/item/CS_URS_2026_01/094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28"/>
      <c r="C3" s="129"/>
      <c r="D3" s="129"/>
      <c r="E3" s="129"/>
      <c r="F3" s="129"/>
      <c r="G3" s="129"/>
      <c r="H3" s="23"/>
    </row>
    <row r="4" s="1" customFormat="1" ht="24.96" customHeight="1">
      <c r="B4" s="23"/>
      <c r="C4" s="130" t="s">
        <v>2127</v>
      </c>
      <c r="H4" s="23"/>
    </row>
    <row r="5" s="1" customFormat="1" ht="12" customHeight="1">
      <c r="B5" s="23"/>
      <c r="C5" s="283" t="s">
        <v>13</v>
      </c>
      <c r="D5" s="140" t="s">
        <v>14</v>
      </c>
      <c r="E5" s="1"/>
      <c r="F5" s="1"/>
      <c r="H5" s="23"/>
    </row>
    <row r="6" s="1" customFormat="1" ht="36.96" customHeight="1">
      <c r="B6" s="23"/>
      <c r="C6" s="284" t="s">
        <v>16</v>
      </c>
      <c r="D6" s="285" t="s">
        <v>17</v>
      </c>
      <c r="E6" s="1"/>
      <c r="F6" s="1"/>
      <c r="H6" s="23"/>
    </row>
    <row r="7" s="1" customFormat="1" ht="16.5" customHeight="1">
      <c r="B7" s="23"/>
      <c r="C7" s="132" t="s">
        <v>23</v>
      </c>
      <c r="D7" s="137" t="str">
        <f>'Rekapitulace stavby'!AN8</f>
        <v>24. 2. 2026</v>
      </c>
      <c r="H7" s="23"/>
    </row>
    <row r="8" s="2" customFormat="1" ht="10.8" customHeight="1">
      <c r="A8" s="41"/>
      <c r="B8" s="47"/>
      <c r="C8" s="41"/>
      <c r="D8" s="41"/>
      <c r="E8" s="41"/>
      <c r="F8" s="41"/>
      <c r="G8" s="41"/>
      <c r="H8" s="47"/>
    </row>
    <row r="9" s="11" customFormat="1" ht="29.28" customHeight="1">
      <c r="A9" s="178"/>
      <c r="B9" s="286"/>
      <c r="C9" s="287" t="s">
        <v>55</v>
      </c>
      <c r="D9" s="288" t="s">
        <v>56</v>
      </c>
      <c r="E9" s="288" t="s">
        <v>203</v>
      </c>
      <c r="F9" s="289" t="s">
        <v>2128</v>
      </c>
      <c r="G9" s="178"/>
      <c r="H9" s="286"/>
    </row>
    <row r="10" s="2" customFormat="1" ht="26.4" customHeight="1">
      <c r="A10" s="41"/>
      <c r="B10" s="47"/>
      <c r="C10" s="290" t="s">
        <v>79</v>
      </c>
      <c r="D10" s="290" t="s">
        <v>80</v>
      </c>
      <c r="E10" s="41"/>
      <c r="F10" s="41"/>
      <c r="G10" s="41"/>
      <c r="H10" s="47"/>
    </row>
    <row r="11" s="2" customFormat="1" ht="16.8" customHeight="1">
      <c r="A11" s="41"/>
      <c r="B11" s="47"/>
      <c r="C11" s="291" t="s">
        <v>127</v>
      </c>
      <c r="D11" s="292" t="s">
        <v>128</v>
      </c>
      <c r="E11" s="293" t="s">
        <v>87</v>
      </c>
      <c r="F11" s="294">
        <v>702.09000000000003</v>
      </c>
      <c r="G11" s="41"/>
      <c r="H11" s="47"/>
    </row>
    <row r="12" s="2" customFormat="1" ht="16.8" customHeight="1">
      <c r="A12" s="41"/>
      <c r="B12" s="47"/>
      <c r="C12" s="295" t="s">
        <v>19</v>
      </c>
      <c r="D12" s="295" t="s">
        <v>2129</v>
      </c>
      <c r="E12" s="20" t="s">
        <v>19</v>
      </c>
      <c r="F12" s="296">
        <v>60.899999999999999</v>
      </c>
      <c r="G12" s="41"/>
      <c r="H12" s="47"/>
    </row>
    <row r="13" s="2" customFormat="1" ht="16.8" customHeight="1">
      <c r="A13" s="41"/>
      <c r="B13" s="47"/>
      <c r="C13" s="295" t="s">
        <v>19</v>
      </c>
      <c r="D13" s="295" t="s">
        <v>2130</v>
      </c>
      <c r="E13" s="20" t="s">
        <v>19</v>
      </c>
      <c r="F13" s="296">
        <v>53.310000000000002</v>
      </c>
      <c r="G13" s="41"/>
      <c r="H13" s="47"/>
    </row>
    <row r="14" s="2" customFormat="1" ht="16.8" customHeight="1">
      <c r="A14" s="41"/>
      <c r="B14" s="47"/>
      <c r="C14" s="295" t="s">
        <v>19</v>
      </c>
      <c r="D14" s="295" t="s">
        <v>2131</v>
      </c>
      <c r="E14" s="20" t="s">
        <v>19</v>
      </c>
      <c r="F14" s="296">
        <v>150.72999999999999</v>
      </c>
      <c r="G14" s="41"/>
      <c r="H14" s="47"/>
    </row>
    <row r="15" s="2" customFormat="1" ht="16.8" customHeight="1">
      <c r="A15" s="41"/>
      <c r="B15" s="47"/>
      <c r="C15" s="295" t="s">
        <v>19</v>
      </c>
      <c r="D15" s="295" t="s">
        <v>2132</v>
      </c>
      <c r="E15" s="20" t="s">
        <v>19</v>
      </c>
      <c r="F15" s="296">
        <v>9.8800000000000008</v>
      </c>
      <c r="G15" s="41"/>
      <c r="H15" s="47"/>
    </row>
    <row r="16" s="2" customFormat="1" ht="16.8" customHeight="1">
      <c r="A16" s="41"/>
      <c r="B16" s="47"/>
      <c r="C16" s="295" t="s">
        <v>19</v>
      </c>
      <c r="D16" s="295" t="s">
        <v>2133</v>
      </c>
      <c r="E16" s="20" t="s">
        <v>19</v>
      </c>
      <c r="F16" s="296">
        <v>32.189999999999998</v>
      </c>
      <c r="G16" s="41"/>
      <c r="H16" s="47"/>
    </row>
    <row r="17" s="2" customFormat="1" ht="16.8" customHeight="1">
      <c r="A17" s="41"/>
      <c r="B17" s="47"/>
      <c r="C17" s="295" t="s">
        <v>19</v>
      </c>
      <c r="D17" s="295" t="s">
        <v>2134</v>
      </c>
      <c r="E17" s="20" t="s">
        <v>19</v>
      </c>
      <c r="F17" s="296">
        <v>95.939999999999998</v>
      </c>
      <c r="G17" s="41"/>
      <c r="H17" s="47"/>
    </row>
    <row r="18" s="2" customFormat="1" ht="16.8" customHeight="1">
      <c r="A18" s="41"/>
      <c r="B18" s="47"/>
      <c r="C18" s="295" t="s">
        <v>19</v>
      </c>
      <c r="D18" s="295" t="s">
        <v>2135</v>
      </c>
      <c r="E18" s="20" t="s">
        <v>19</v>
      </c>
      <c r="F18" s="296">
        <v>32.710000000000001</v>
      </c>
      <c r="G18" s="41"/>
      <c r="H18" s="47"/>
    </row>
    <row r="19" s="2" customFormat="1" ht="16.8" customHeight="1">
      <c r="A19" s="41"/>
      <c r="B19" s="47"/>
      <c r="C19" s="295" t="s">
        <v>19</v>
      </c>
      <c r="D19" s="295" t="s">
        <v>2136</v>
      </c>
      <c r="E19" s="20" t="s">
        <v>19</v>
      </c>
      <c r="F19" s="296">
        <v>34.719999999999999</v>
      </c>
      <c r="G19" s="41"/>
      <c r="H19" s="47"/>
    </row>
    <row r="20" s="2" customFormat="1" ht="16.8" customHeight="1">
      <c r="A20" s="41"/>
      <c r="B20" s="47"/>
      <c r="C20" s="295" t="s">
        <v>19</v>
      </c>
      <c r="D20" s="295" t="s">
        <v>2137</v>
      </c>
      <c r="E20" s="20" t="s">
        <v>19</v>
      </c>
      <c r="F20" s="296">
        <v>102.58</v>
      </c>
      <c r="G20" s="41"/>
      <c r="H20" s="47"/>
    </row>
    <row r="21" s="2" customFormat="1" ht="16.8" customHeight="1">
      <c r="A21" s="41"/>
      <c r="B21" s="47"/>
      <c r="C21" s="295" t="s">
        <v>19</v>
      </c>
      <c r="D21" s="295" t="s">
        <v>2138</v>
      </c>
      <c r="E21" s="20" t="s">
        <v>19</v>
      </c>
      <c r="F21" s="296">
        <v>28.77</v>
      </c>
      <c r="G21" s="41"/>
      <c r="H21" s="47"/>
    </row>
    <row r="22" s="2" customFormat="1" ht="16.8" customHeight="1">
      <c r="A22" s="41"/>
      <c r="B22" s="47"/>
      <c r="C22" s="295" t="s">
        <v>19</v>
      </c>
      <c r="D22" s="295" t="s">
        <v>2139</v>
      </c>
      <c r="E22" s="20" t="s">
        <v>19</v>
      </c>
      <c r="F22" s="296">
        <v>27.989999999999998</v>
      </c>
      <c r="G22" s="41"/>
      <c r="H22" s="47"/>
    </row>
    <row r="23" s="2" customFormat="1" ht="16.8" customHeight="1">
      <c r="A23" s="41"/>
      <c r="B23" s="47"/>
      <c r="C23" s="295" t="s">
        <v>19</v>
      </c>
      <c r="D23" s="295" t="s">
        <v>2140</v>
      </c>
      <c r="E23" s="20" t="s">
        <v>19</v>
      </c>
      <c r="F23" s="296">
        <v>39.229999999999997</v>
      </c>
      <c r="G23" s="41"/>
      <c r="H23" s="47"/>
    </row>
    <row r="24" s="2" customFormat="1" ht="16.8" customHeight="1">
      <c r="A24" s="41"/>
      <c r="B24" s="47"/>
      <c r="C24" s="295" t="s">
        <v>19</v>
      </c>
      <c r="D24" s="295" t="s">
        <v>2141</v>
      </c>
      <c r="E24" s="20" t="s">
        <v>19</v>
      </c>
      <c r="F24" s="296">
        <v>33.140000000000001</v>
      </c>
      <c r="G24" s="41"/>
      <c r="H24" s="47"/>
    </row>
    <row r="25" s="2" customFormat="1" ht="16.8" customHeight="1">
      <c r="A25" s="41"/>
      <c r="B25" s="47"/>
      <c r="C25" s="295" t="s">
        <v>19</v>
      </c>
      <c r="D25" s="295" t="s">
        <v>330</v>
      </c>
      <c r="E25" s="20" t="s">
        <v>19</v>
      </c>
      <c r="F25" s="296">
        <v>702.09000000000003</v>
      </c>
      <c r="G25" s="41"/>
      <c r="H25" s="47"/>
    </row>
    <row r="26" s="2" customFormat="1" ht="16.8" customHeight="1">
      <c r="A26" s="41"/>
      <c r="B26" s="47"/>
      <c r="C26" s="297" t="s">
        <v>2142</v>
      </c>
      <c r="D26" s="41"/>
      <c r="E26" s="41"/>
      <c r="F26" s="41"/>
      <c r="G26" s="41"/>
      <c r="H26" s="47"/>
    </row>
    <row r="27" s="2" customFormat="1" ht="16.8" customHeight="1">
      <c r="A27" s="41"/>
      <c r="B27" s="47"/>
      <c r="C27" s="295" t="s">
        <v>335</v>
      </c>
      <c r="D27" s="295" t="s">
        <v>2143</v>
      </c>
      <c r="E27" s="20" t="s">
        <v>87</v>
      </c>
      <c r="F27" s="296">
        <v>3035.7800000000002</v>
      </c>
      <c r="G27" s="41"/>
      <c r="H27" s="47"/>
    </row>
    <row r="28" s="2" customFormat="1" ht="16.8" customHeight="1">
      <c r="A28" s="41"/>
      <c r="B28" s="47"/>
      <c r="C28" s="295" t="s">
        <v>344</v>
      </c>
      <c r="D28" s="295" t="s">
        <v>2144</v>
      </c>
      <c r="E28" s="20" t="s">
        <v>87</v>
      </c>
      <c r="F28" s="296">
        <v>1180.22</v>
      </c>
      <c r="G28" s="41"/>
      <c r="H28" s="47"/>
    </row>
    <row r="29" s="2" customFormat="1" ht="16.8" customHeight="1">
      <c r="A29" s="41"/>
      <c r="B29" s="47"/>
      <c r="C29" s="295" t="s">
        <v>398</v>
      </c>
      <c r="D29" s="295" t="s">
        <v>2145</v>
      </c>
      <c r="E29" s="20" t="s">
        <v>87</v>
      </c>
      <c r="F29" s="296">
        <v>3055.8699999999999</v>
      </c>
      <c r="G29" s="41"/>
      <c r="H29" s="47"/>
    </row>
    <row r="30" s="2" customFormat="1" ht="16.8" customHeight="1">
      <c r="A30" s="41"/>
      <c r="B30" s="47"/>
      <c r="C30" s="295" t="s">
        <v>1639</v>
      </c>
      <c r="D30" s="295" t="s">
        <v>2146</v>
      </c>
      <c r="E30" s="20" t="s">
        <v>87</v>
      </c>
      <c r="F30" s="296">
        <v>3356.3800000000001</v>
      </c>
      <c r="G30" s="41"/>
      <c r="H30" s="47"/>
    </row>
    <row r="31" s="2" customFormat="1">
      <c r="A31" s="41"/>
      <c r="B31" s="47"/>
      <c r="C31" s="295" t="s">
        <v>939</v>
      </c>
      <c r="D31" s="295" t="s">
        <v>2147</v>
      </c>
      <c r="E31" s="20" t="s">
        <v>87</v>
      </c>
      <c r="F31" s="296">
        <v>3531.1399999999999</v>
      </c>
      <c r="G31" s="41"/>
      <c r="H31" s="47"/>
    </row>
    <row r="32" s="2" customFormat="1" ht="16.8" customHeight="1">
      <c r="A32" s="41"/>
      <c r="B32" s="47"/>
      <c r="C32" s="291" t="s">
        <v>154</v>
      </c>
      <c r="D32" s="292" t="s">
        <v>128</v>
      </c>
      <c r="E32" s="293" t="s">
        <v>87</v>
      </c>
      <c r="F32" s="294">
        <v>220.43000000000001</v>
      </c>
      <c r="G32" s="41"/>
      <c r="H32" s="47"/>
    </row>
    <row r="33" s="2" customFormat="1" ht="16.8" customHeight="1">
      <c r="A33" s="41"/>
      <c r="B33" s="47"/>
      <c r="C33" s="295" t="s">
        <v>19</v>
      </c>
      <c r="D33" s="295" t="s">
        <v>2148</v>
      </c>
      <c r="E33" s="20" t="s">
        <v>19</v>
      </c>
      <c r="F33" s="296">
        <v>220.43000000000001</v>
      </c>
      <c r="G33" s="41"/>
      <c r="H33" s="47"/>
    </row>
    <row r="34" s="2" customFormat="1" ht="16.8" customHeight="1">
      <c r="A34" s="41"/>
      <c r="B34" s="47"/>
      <c r="C34" s="297" t="s">
        <v>2142</v>
      </c>
      <c r="D34" s="41"/>
      <c r="E34" s="41"/>
      <c r="F34" s="41"/>
      <c r="G34" s="41"/>
      <c r="H34" s="47"/>
    </row>
    <row r="35" s="2" customFormat="1" ht="16.8" customHeight="1">
      <c r="A35" s="41"/>
      <c r="B35" s="47"/>
      <c r="C35" s="295" t="s">
        <v>393</v>
      </c>
      <c r="D35" s="295" t="s">
        <v>2149</v>
      </c>
      <c r="E35" s="20" t="s">
        <v>87</v>
      </c>
      <c r="F35" s="296">
        <v>320.60000000000002</v>
      </c>
      <c r="G35" s="41"/>
      <c r="H35" s="47"/>
    </row>
    <row r="36" s="2" customFormat="1" ht="16.8" customHeight="1">
      <c r="A36" s="41"/>
      <c r="B36" s="47"/>
      <c r="C36" s="295" t="s">
        <v>1639</v>
      </c>
      <c r="D36" s="295" t="s">
        <v>2146</v>
      </c>
      <c r="E36" s="20" t="s">
        <v>87</v>
      </c>
      <c r="F36" s="296">
        <v>3356.3800000000001</v>
      </c>
      <c r="G36" s="41"/>
      <c r="H36" s="47"/>
    </row>
    <row r="37" s="2" customFormat="1">
      <c r="A37" s="41"/>
      <c r="B37" s="47"/>
      <c r="C37" s="295" t="s">
        <v>939</v>
      </c>
      <c r="D37" s="295" t="s">
        <v>2147</v>
      </c>
      <c r="E37" s="20" t="s">
        <v>87</v>
      </c>
      <c r="F37" s="296">
        <v>3531.1399999999999</v>
      </c>
      <c r="G37" s="41"/>
      <c r="H37" s="47"/>
    </row>
    <row r="38" s="2" customFormat="1" ht="16.8" customHeight="1">
      <c r="A38" s="41"/>
      <c r="B38" s="47"/>
      <c r="C38" s="291" t="s">
        <v>136</v>
      </c>
      <c r="D38" s="292" t="s">
        <v>137</v>
      </c>
      <c r="E38" s="293" t="s">
        <v>87</v>
      </c>
      <c r="F38" s="294">
        <v>478.13</v>
      </c>
      <c r="G38" s="41"/>
      <c r="H38" s="47"/>
    </row>
    <row r="39" s="2" customFormat="1" ht="16.8" customHeight="1">
      <c r="A39" s="41"/>
      <c r="B39" s="47"/>
      <c r="C39" s="295" t="s">
        <v>19</v>
      </c>
      <c r="D39" s="295" t="s">
        <v>2150</v>
      </c>
      <c r="E39" s="20" t="s">
        <v>19</v>
      </c>
      <c r="F39" s="296">
        <v>21.140000000000001</v>
      </c>
      <c r="G39" s="41"/>
      <c r="H39" s="47"/>
    </row>
    <row r="40" s="2" customFormat="1" ht="16.8" customHeight="1">
      <c r="A40" s="41"/>
      <c r="B40" s="47"/>
      <c r="C40" s="295" t="s">
        <v>19</v>
      </c>
      <c r="D40" s="295" t="s">
        <v>2151</v>
      </c>
      <c r="E40" s="20" t="s">
        <v>19</v>
      </c>
      <c r="F40" s="296">
        <v>82.930000000000007</v>
      </c>
      <c r="G40" s="41"/>
      <c r="H40" s="47"/>
    </row>
    <row r="41" s="2" customFormat="1" ht="16.8" customHeight="1">
      <c r="A41" s="41"/>
      <c r="B41" s="47"/>
      <c r="C41" s="295" t="s">
        <v>19</v>
      </c>
      <c r="D41" s="295" t="s">
        <v>2152</v>
      </c>
      <c r="E41" s="20" t="s">
        <v>19</v>
      </c>
      <c r="F41" s="296">
        <v>17.25</v>
      </c>
      <c r="G41" s="41"/>
      <c r="H41" s="47"/>
    </row>
    <row r="42" s="2" customFormat="1" ht="16.8" customHeight="1">
      <c r="A42" s="41"/>
      <c r="B42" s="47"/>
      <c r="C42" s="295" t="s">
        <v>19</v>
      </c>
      <c r="D42" s="295" t="s">
        <v>2153</v>
      </c>
      <c r="E42" s="20" t="s">
        <v>19</v>
      </c>
      <c r="F42" s="296">
        <v>9.2300000000000004</v>
      </c>
      <c r="G42" s="41"/>
      <c r="H42" s="47"/>
    </row>
    <row r="43" s="2" customFormat="1" ht="16.8" customHeight="1">
      <c r="A43" s="41"/>
      <c r="B43" s="47"/>
      <c r="C43" s="295" t="s">
        <v>19</v>
      </c>
      <c r="D43" s="295" t="s">
        <v>2154</v>
      </c>
      <c r="E43" s="20" t="s">
        <v>19</v>
      </c>
      <c r="F43" s="296">
        <v>48.969999999999999</v>
      </c>
      <c r="G43" s="41"/>
      <c r="H43" s="47"/>
    </row>
    <row r="44" s="2" customFormat="1" ht="16.8" customHeight="1">
      <c r="A44" s="41"/>
      <c r="B44" s="47"/>
      <c r="C44" s="295" t="s">
        <v>19</v>
      </c>
      <c r="D44" s="295" t="s">
        <v>2155</v>
      </c>
      <c r="E44" s="20" t="s">
        <v>19</v>
      </c>
      <c r="F44" s="296">
        <v>53.57</v>
      </c>
      <c r="G44" s="41"/>
      <c r="H44" s="47"/>
    </row>
    <row r="45" s="2" customFormat="1" ht="16.8" customHeight="1">
      <c r="A45" s="41"/>
      <c r="B45" s="47"/>
      <c r="C45" s="295" t="s">
        <v>19</v>
      </c>
      <c r="D45" s="295" t="s">
        <v>2156</v>
      </c>
      <c r="E45" s="20" t="s">
        <v>19</v>
      </c>
      <c r="F45" s="296">
        <v>81.829999999999998</v>
      </c>
      <c r="G45" s="41"/>
      <c r="H45" s="47"/>
    </row>
    <row r="46" s="2" customFormat="1" ht="16.8" customHeight="1">
      <c r="A46" s="41"/>
      <c r="B46" s="47"/>
      <c r="C46" s="295" t="s">
        <v>19</v>
      </c>
      <c r="D46" s="295" t="s">
        <v>2157</v>
      </c>
      <c r="E46" s="20" t="s">
        <v>19</v>
      </c>
      <c r="F46" s="296">
        <v>77.390000000000001</v>
      </c>
      <c r="G46" s="41"/>
      <c r="H46" s="47"/>
    </row>
    <row r="47" s="2" customFormat="1" ht="16.8" customHeight="1">
      <c r="A47" s="41"/>
      <c r="B47" s="47"/>
      <c r="C47" s="295" t="s">
        <v>19</v>
      </c>
      <c r="D47" s="295" t="s">
        <v>2158</v>
      </c>
      <c r="E47" s="20" t="s">
        <v>19</v>
      </c>
      <c r="F47" s="296">
        <v>21.32</v>
      </c>
      <c r="G47" s="41"/>
      <c r="H47" s="47"/>
    </row>
    <row r="48" s="2" customFormat="1" ht="16.8" customHeight="1">
      <c r="A48" s="41"/>
      <c r="B48" s="47"/>
      <c r="C48" s="295" t="s">
        <v>19</v>
      </c>
      <c r="D48" s="295" t="s">
        <v>2159</v>
      </c>
      <c r="E48" s="20" t="s">
        <v>19</v>
      </c>
      <c r="F48" s="296">
        <v>8.8599999999999994</v>
      </c>
      <c r="G48" s="41"/>
      <c r="H48" s="47"/>
    </row>
    <row r="49" s="2" customFormat="1" ht="16.8" customHeight="1">
      <c r="A49" s="41"/>
      <c r="B49" s="47"/>
      <c r="C49" s="295" t="s">
        <v>19</v>
      </c>
      <c r="D49" s="295" t="s">
        <v>2160</v>
      </c>
      <c r="E49" s="20" t="s">
        <v>19</v>
      </c>
      <c r="F49" s="296">
        <v>34.079999999999998</v>
      </c>
      <c r="G49" s="41"/>
      <c r="H49" s="47"/>
    </row>
    <row r="50" s="2" customFormat="1" ht="16.8" customHeight="1">
      <c r="A50" s="41"/>
      <c r="B50" s="47"/>
      <c r="C50" s="295" t="s">
        <v>19</v>
      </c>
      <c r="D50" s="295" t="s">
        <v>2161</v>
      </c>
      <c r="E50" s="20" t="s">
        <v>19</v>
      </c>
      <c r="F50" s="296">
        <v>18.32</v>
      </c>
      <c r="G50" s="41"/>
      <c r="H50" s="47"/>
    </row>
    <row r="51" s="2" customFormat="1" ht="16.8" customHeight="1">
      <c r="A51" s="41"/>
      <c r="B51" s="47"/>
      <c r="C51" s="295" t="s">
        <v>19</v>
      </c>
      <c r="D51" s="295" t="s">
        <v>2162</v>
      </c>
      <c r="E51" s="20" t="s">
        <v>19</v>
      </c>
      <c r="F51" s="296">
        <v>3.2400000000000002</v>
      </c>
      <c r="G51" s="41"/>
      <c r="H51" s="47"/>
    </row>
    <row r="52" s="2" customFormat="1" ht="16.8" customHeight="1">
      <c r="A52" s="41"/>
      <c r="B52" s="47"/>
      <c r="C52" s="295" t="s">
        <v>19</v>
      </c>
      <c r="D52" s="295" t="s">
        <v>330</v>
      </c>
      <c r="E52" s="20" t="s">
        <v>19</v>
      </c>
      <c r="F52" s="296">
        <v>478.13</v>
      </c>
      <c r="G52" s="41"/>
      <c r="H52" s="47"/>
    </row>
    <row r="53" s="2" customFormat="1" ht="16.8" customHeight="1">
      <c r="A53" s="41"/>
      <c r="B53" s="47"/>
      <c r="C53" s="297" t="s">
        <v>2142</v>
      </c>
      <c r="D53" s="41"/>
      <c r="E53" s="41"/>
      <c r="F53" s="41"/>
      <c r="G53" s="41"/>
      <c r="H53" s="47"/>
    </row>
    <row r="54" s="2" customFormat="1" ht="16.8" customHeight="1">
      <c r="A54" s="41"/>
      <c r="B54" s="47"/>
      <c r="C54" s="295" t="s">
        <v>335</v>
      </c>
      <c r="D54" s="295" t="s">
        <v>2143</v>
      </c>
      <c r="E54" s="20" t="s">
        <v>87</v>
      </c>
      <c r="F54" s="296">
        <v>3035.7800000000002</v>
      </c>
      <c r="G54" s="41"/>
      <c r="H54" s="47"/>
    </row>
    <row r="55" s="2" customFormat="1" ht="16.8" customHeight="1">
      <c r="A55" s="41"/>
      <c r="B55" s="47"/>
      <c r="C55" s="295" t="s">
        <v>344</v>
      </c>
      <c r="D55" s="295" t="s">
        <v>2144</v>
      </c>
      <c r="E55" s="20" t="s">
        <v>87</v>
      </c>
      <c r="F55" s="296">
        <v>1180.22</v>
      </c>
      <c r="G55" s="41"/>
      <c r="H55" s="47"/>
    </row>
    <row r="56" s="2" customFormat="1" ht="16.8" customHeight="1">
      <c r="A56" s="41"/>
      <c r="B56" s="47"/>
      <c r="C56" s="295" t="s">
        <v>398</v>
      </c>
      <c r="D56" s="295" t="s">
        <v>2145</v>
      </c>
      <c r="E56" s="20" t="s">
        <v>87</v>
      </c>
      <c r="F56" s="296">
        <v>3055.8699999999999</v>
      </c>
      <c r="G56" s="41"/>
      <c r="H56" s="47"/>
    </row>
    <row r="57" s="2" customFormat="1" ht="16.8" customHeight="1">
      <c r="A57" s="41"/>
      <c r="B57" s="47"/>
      <c r="C57" s="295" t="s">
        <v>1639</v>
      </c>
      <c r="D57" s="295" t="s">
        <v>2146</v>
      </c>
      <c r="E57" s="20" t="s">
        <v>87</v>
      </c>
      <c r="F57" s="296">
        <v>3356.3800000000001</v>
      </c>
      <c r="G57" s="41"/>
      <c r="H57" s="47"/>
    </row>
    <row r="58" s="2" customFormat="1">
      <c r="A58" s="41"/>
      <c r="B58" s="47"/>
      <c r="C58" s="295" t="s">
        <v>939</v>
      </c>
      <c r="D58" s="295" t="s">
        <v>2147</v>
      </c>
      <c r="E58" s="20" t="s">
        <v>87</v>
      </c>
      <c r="F58" s="296">
        <v>3531.1399999999999</v>
      </c>
      <c r="G58" s="41"/>
      <c r="H58" s="47"/>
    </row>
    <row r="59" s="2" customFormat="1" ht="16.8" customHeight="1">
      <c r="A59" s="41"/>
      <c r="B59" s="47"/>
      <c r="C59" s="291" t="s">
        <v>156</v>
      </c>
      <c r="D59" s="292" t="s">
        <v>137</v>
      </c>
      <c r="E59" s="293" t="s">
        <v>87</v>
      </c>
      <c r="F59" s="294">
        <v>100.17</v>
      </c>
      <c r="G59" s="41"/>
      <c r="H59" s="47"/>
    </row>
    <row r="60" s="2" customFormat="1" ht="16.8" customHeight="1">
      <c r="A60" s="41"/>
      <c r="B60" s="47"/>
      <c r="C60" s="295" t="s">
        <v>19</v>
      </c>
      <c r="D60" s="295" t="s">
        <v>2163</v>
      </c>
      <c r="E60" s="20" t="s">
        <v>19</v>
      </c>
      <c r="F60" s="296">
        <v>66.950000000000003</v>
      </c>
      <c r="G60" s="41"/>
      <c r="H60" s="47"/>
    </row>
    <row r="61" s="2" customFormat="1" ht="16.8" customHeight="1">
      <c r="A61" s="41"/>
      <c r="B61" s="47"/>
      <c r="C61" s="295" t="s">
        <v>19</v>
      </c>
      <c r="D61" s="295" t="s">
        <v>2164</v>
      </c>
      <c r="E61" s="20" t="s">
        <v>19</v>
      </c>
      <c r="F61" s="296">
        <v>33.219999999999999</v>
      </c>
      <c r="G61" s="41"/>
      <c r="H61" s="47"/>
    </row>
    <row r="62" s="2" customFormat="1" ht="16.8" customHeight="1">
      <c r="A62" s="41"/>
      <c r="B62" s="47"/>
      <c r="C62" s="295" t="s">
        <v>19</v>
      </c>
      <c r="D62" s="295" t="s">
        <v>330</v>
      </c>
      <c r="E62" s="20" t="s">
        <v>19</v>
      </c>
      <c r="F62" s="296">
        <v>100.17</v>
      </c>
      <c r="G62" s="41"/>
      <c r="H62" s="47"/>
    </row>
    <row r="63" s="2" customFormat="1" ht="16.8" customHeight="1">
      <c r="A63" s="41"/>
      <c r="B63" s="47"/>
      <c r="C63" s="297" t="s">
        <v>2142</v>
      </c>
      <c r="D63" s="41"/>
      <c r="E63" s="41"/>
      <c r="F63" s="41"/>
      <c r="G63" s="41"/>
      <c r="H63" s="47"/>
    </row>
    <row r="64" s="2" customFormat="1" ht="16.8" customHeight="1">
      <c r="A64" s="41"/>
      <c r="B64" s="47"/>
      <c r="C64" s="295" t="s">
        <v>393</v>
      </c>
      <c r="D64" s="295" t="s">
        <v>2149</v>
      </c>
      <c r="E64" s="20" t="s">
        <v>87</v>
      </c>
      <c r="F64" s="296">
        <v>320.60000000000002</v>
      </c>
      <c r="G64" s="41"/>
      <c r="H64" s="47"/>
    </row>
    <row r="65" s="2" customFormat="1" ht="16.8" customHeight="1">
      <c r="A65" s="41"/>
      <c r="B65" s="47"/>
      <c r="C65" s="295" t="s">
        <v>1639</v>
      </c>
      <c r="D65" s="295" t="s">
        <v>2146</v>
      </c>
      <c r="E65" s="20" t="s">
        <v>87</v>
      </c>
      <c r="F65" s="296">
        <v>3356.3800000000001</v>
      </c>
      <c r="G65" s="41"/>
      <c r="H65" s="47"/>
    </row>
    <row r="66" s="2" customFormat="1">
      <c r="A66" s="41"/>
      <c r="B66" s="47"/>
      <c r="C66" s="295" t="s">
        <v>939</v>
      </c>
      <c r="D66" s="295" t="s">
        <v>2147</v>
      </c>
      <c r="E66" s="20" t="s">
        <v>87</v>
      </c>
      <c r="F66" s="296">
        <v>3531.1399999999999</v>
      </c>
      <c r="G66" s="41"/>
      <c r="H66" s="47"/>
    </row>
    <row r="67" s="2" customFormat="1" ht="16.8" customHeight="1">
      <c r="A67" s="41"/>
      <c r="B67" s="47"/>
      <c r="C67" s="291" t="s">
        <v>139</v>
      </c>
      <c r="D67" s="292" t="s">
        <v>140</v>
      </c>
      <c r="E67" s="293" t="s">
        <v>87</v>
      </c>
      <c r="F67" s="294">
        <v>102.37000000000001</v>
      </c>
      <c r="G67" s="41"/>
      <c r="H67" s="47"/>
    </row>
    <row r="68" s="2" customFormat="1" ht="16.8" customHeight="1">
      <c r="A68" s="41"/>
      <c r="B68" s="47"/>
      <c r="C68" s="295" t="s">
        <v>19</v>
      </c>
      <c r="D68" s="295" t="s">
        <v>2165</v>
      </c>
      <c r="E68" s="20" t="s">
        <v>19</v>
      </c>
      <c r="F68" s="296">
        <v>9.1600000000000001</v>
      </c>
      <c r="G68" s="41"/>
      <c r="H68" s="47"/>
    </row>
    <row r="69" s="2" customFormat="1" ht="16.8" customHeight="1">
      <c r="A69" s="41"/>
      <c r="B69" s="47"/>
      <c r="C69" s="295" t="s">
        <v>19</v>
      </c>
      <c r="D69" s="295" t="s">
        <v>2166</v>
      </c>
      <c r="E69" s="20" t="s">
        <v>19</v>
      </c>
      <c r="F69" s="296">
        <v>6.96</v>
      </c>
      <c r="G69" s="41"/>
      <c r="H69" s="47"/>
    </row>
    <row r="70" s="2" customFormat="1" ht="16.8" customHeight="1">
      <c r="A70" s="41"/>
      <c r="B70" s="47"/>
      <c r="C70" s="295" t="s">
        <v>19</v>
      </c>
      <c r="D70" s="295" t="s">
        <v>2167</v>
      </c>
      <c r="E70" s="20" t="s">
        <v>19</v>
      </c>
      <c r="F70" s="296">
        <v>26.039999999999999</v>
      </c>
      <c r="G70" s="41"/>
      <c r="H70" s="47"/>
    </row>
    <row r="71" s="2" customFormat="1" ht="16.8" customHeight="1">
      <c r="A71" s="41"/>
      <c r="B71" s="47"/>
      <c r="C71" s="295" t="s">
        <v>19</v>
      </c>
      <c r="D71" s="295" t="s">
        <v>2168</v>
      </c>
      <c r="E71" s="20" t="s">
        <v>19</v>
      </c>
      <c r="F71" s="296">
        <v>0.79000000000000004</v>
      </c>
      <c r="G71" s="41"/>
      <c r="H71" s="47"/>
    </row>
    <row r="72" s="2" customFormat="1" ht="16.8" customHeight="1">
      <c r="A72" s="41"/>
      <c r="B72" s="47"/>
      <c r="C72" s="295" t="s">
        <v>19</v>
      </c>
      <c r="D72" s="295" t="s">
        <v>2169</v>
      </c>
      <c r="E72" s="20" t="s">
        <v>19</v>
      </c>
      <c r="F72" s="296">
        <v>0</v>
      </c>
      <c r="G72" s="41"/>
      <c r="H72" s="47"/>
    </row>
    <row r="73" s="2" customFormat="1" ht="16.8" customHeight="1">
      <c r="A73" s="41"/>
      <c r="B73" s="47"/>
      <c r="C73" s="295" t="s">
        <v>19</v>
      </c>
      <c r="D73" s="295" t="s">
        <v>2170</v>
      </c>
      <c r="E73" s="20" t="s">
        <v>19</v>
      </c>
      <c r="F73" s="296">
        <v>20.68</v>
      </c>
      <c r="G73" s="41"/>
      <c r="H73" s="47"/>
    </row>
    <row r="74" s="2" customFormat="1" ht="16.8" customHeight="1">
      <c r="A74" s="41"/>
      <c r="B74" s="47"/>
      <c r="C74" s="295" t="s">
        <v>19</v>
      </c>
      <c r="D74" s="295" t="s">
        <v>2171</v>
      </c>
      <c r="E74" s="20" t="s">
        <v>19</v>
      </c>
      <c r="F74" s="296">
        <v>0</v>
      </c>
      <c r="G74" s="41"/>
      <c r="H74" s="47"/>
    </row>
    <row r="75" s="2" customFormat="1" ht="16.8" customHeight="1">
      <c r="A75" s="41"/>
      <c r="B75" s="47"/>
      <c r="C75" s="295" t="s">
        <v>19</v>
      </c>
      <c r="D75" s="295" t="s">
        <v>2172</v>
      </c>
      <c r="E75" s="20" t="s">
        <v>19</v>
      </c>
      <c r="F75" s="296">
        <v>0</v>
      </c>
      <c r="G75" s="41"/>
      <c r="H75" s="47"/>
    </row>
    <row r="76" s="2" customFormat="1" ht="16.8" customHeight="1">
      <c r="A76" s="41"/>
      <c r="B76" s="47"/>
      <c r="C76" s="295" t="s">
        <v>19</v>
      </c>
      <c r="D76" s="295" t="s">
        <v>2173</v>
      </c>
      <c r="E76" s="20" t="s">
        <v>19</v>
      </c>
      <c r="F76" s="296">
        <v>23.25</v>
      </c>
      <c r="G76" s="41"/>
      <c r="H76" s="47"/>
    </row>
    <row r="77" s="2" customFormat="1" ht="16.8" customHeight="1">
      <c r="A77" s="41"/>
      <c r="B77" s="47"/>
      <c r="C77" s="295" t="s">
        <v>19</v>
      </c>
      <c r="D77" s="295" t="s">
        <v>2174</v>
      </c>
      <c r="E77" s="20" t="s">
        <v>19</v>
      </c>
      <c r="F77" s="296">
        <v>7.3099999999999996</v>
      </c>
      <c r="G77" s="41"/>
      <c r="H77" s="47"/>
    </row>
    <row r="78" s="2" customFormat="1" ht="16.8" customHeight="1">
      <c r="A78" s="41"/>
      <c r="B78" s="47"/>
      <c r="C78" s="295" t="s">
        <v>19</v>
      </c>
      <c r="D78" s="295" t="s">
        <v>2175</v>
      </c>
      <c r="E78" s="20" t="s">
        <v>19</v>
      </c>
      <c r="F78" s="296">
        <v>0</v>
      </c>
      <c r="G78" s="41"/>
      <c r="H78" s="47"/>
    </row>
    <row r="79" s="2" customFormat="1" ht="16.8" customHeight="1">
      <c r="A79" s="41"/>
      <c r="B79" s="47"/>
      <c r="C79" s="295" t="s">
        <v>19</v>
      </c>
      <c r="D79" s="295" t="s">
        <v>2176</v>
      </c>
      <c r="E79" s="20" t="s">
        <v>19</v>
      </c>
      <c r="F79" s="296">
        <v>5.0599999999999996</v>
      </c>
      <c r="G79" s="41"/>
      <c r="H79" s="47"/>
    </row>
    <row r="80" s="2" customFormat="1" ht="16.8" customHeight="1">
      <c r="A80" s="41"/>
      <c r="B80" s="47"/>
      <c r="C80" s="295" t="s">
        <v>19</v>
      </c>
      <c r="D80" s="295" t="s">
        <v>2177</v>
      </c>
      <c r="E80" s="20" t="s">
        <v>19</v>
      </c>
      <c r="F80" s="296">
        <v>3.1200000000000001</v>
      </c>
      <c r="G80" s="41"/>
      <c r="H80" s="47"/>
    </row>
    <row r="81" s="2" customFormat="1" ht="16.8" customHeight="1">
      <c r="A81" s="41"/>
      <c r="B81" s="47"/>
      <c r="C81" s="295" t="s">
        <v>19</v>
      </c>
      <c r="D81" s="295" t="s">
        <v>330</v>
      </c>
      <c r="E81" s="20" t="s">
        <v>19</v>
      </c>
      <c r="F81" s="296">
        <v>102.37000000000001</v>
      </c>
      <c r="G81" s="41"/>
      <c r="H81" s="47"/>
    </row>
    <row r="82" s="2" customFormat="1" ht="16.8" customHeight="1">
      <c r="A82" s="41"/>
      <c r="B82" s="47"/>
      <c r="C82" s="297" t="s">
        <v>2142</v>
      </c>
      <c r="D82" s="41"/>
      <c r="E82" s="41"/>
      <c r="F82" s="41"/>
      <c r="G82" s="41"/>
      <c r="H82" s="47"/>
    </row>
    <row r="83" s="2" customFormat="1" ht="16.8" customHeight="1">
      <c r="A83" s="41"/>
      <c r="B83" s="47"/>
      <c r="C83" s="295" t="s">
        <v>335</v>
      </c>
      <c r="D83" s="295" t="s">
        <v>2143</v>
      </c>
      <c r="E83" s="20" t="s">
        <v>87</v>
      </c>
      <c r="F83" s="296">
        <v>3035.7800000000002</v>
      </c>
      <c r="G83" s="41"/>
      <c r="H83" s="47"/>
    </row>
    <row r="84" s="2" customFormat="1" ht="16.8" customHeight="1">
      <c r="A84" s="41"/>
      <c r="B84" s="47"/>
      <c r="C84" s="295" t="s">
        <v>353</v>
      </c>
      <c r="D84" s="295" t="s">
        <v>2178</v>
      </c>
      <c r="E84" s="20" t="s">
        <v>87</v>
      </c>
      <c r="F84" s="296">
        <v>1855.56</v>
      </c>
      <c r="G84" s="41"/>
      <c r="H84" s="47"/>
    </row>
    <row r="85" s="2" customFormat="1" ht="16.8" customHeight="1">
      <c r="A85" s="41"/>
      <c r="B85" s="47"/>
      <c r="C85" s="295" t="s">
        <v>398</v>
      </c>
      <c r="D85" s="295" t="s">
        <v>2145</v>
      </c>
      <c r="E85" s="20" t="s">
        <v>87</v>
      </c>
      <c r="F85" s="296">
        <v>3055.8699999999999</v>
      </c>
      <c r="G85" s="41"/>
      <c r="H85" s="47"/>
    </row>
    <row r="86" s="2" customFormat="1" ht="16.8" customHeight="1">
      <c r="A86" s="41"/>
      <c r="B86" s="47"/>
      <c r="C86" s="295" t="s">
        <v>1639</v>
      </c>
      <c r="D86" s="295" t="s">
        <v>2146</v>
      </c>
      <c r="E86" s="20" t="s">
        <v>87</v>
      </c>
      <c r="F86" s="296">
        <v>3356.3800000000001</v>
      </c>
      <c r="G86" s="41"/>
      <c r="H86" s="47"/>
    </row>
    <row r="87" s="2" customFormat="1">
      <c r="A87" s="41"/>
      <c r="B87" s="47"/>
      <c r="C87" s="295" t="s">
        <v>939</v>
      </c>
      <c r="D87" s="295" t="s">
        <v>2147</v>
      </c>
      <c r="E87" s="20" t="s">
        <v>87</v>
      </c>
      <c r="F87" s="296">
        <v>3531.1399999999999</v>
      </c>
      <c r="G87" s="41"/>
      <c r="H87" s="47"/>
    </row>
    <row r="88" s="2" customFormat="1">
      <c r="A88" s="41"/>
      <c r="B88" s="47"/>
      <c r="C88" s="291" t="s">
        <v>158</v>
      </c>
      <c r="D88" s="292" t="s">
        <v>159</v>
      </c>
      <c r="E88" s="293" t="s">
        <v>87</v>
      </c>
      <c r="F88" s="294">
        <v>23.949999999999999</v>
      </c>
      <c r="G88" s="41"/>
      <c r="H88" s="47"/>
    </row>
    <row r="89" s="2" customFormat="1" ht="16.8" customHeight="1">
      <c r="A89" s="41"/>
      <c r="B89" s="47"/>
      <c r="C89" s="295" t="s">
        <v>19</v>
      </c>
      <c r="D89" s="295" t="s">
        <v>2179</v>
      </c>
      <c r="E89" s="20" t="s">
        <v>19</v>
      </c>
      <c r="F89" s="296">
        <v>23.949999999999999</v>
      </c>
      <c r="G89" s="41"/>
      <c r="H89" s="47"/>
    </row>
    <row r="90" s="2" customFormat="1" ht="16.8" customHeight="1">
      <c r="A90" s="41"/>
      <c r="B90" s="47"/>
      <c r="C90" s="297" t="s">
        <v>2142</v>
      </c>
      <c r="D90" s="41"/>
      <c r="E90" s="41"/>
      <c r="F90" s="41"/>
      <c r="G90" s="41"/>
      <c r="H90" s="47"/>
    </row>
    <row r="91" s="2" customFormat="1" ht="16.8" customHeight="1">
      <c r="A91" s="41"/>
      <c r="B91" s="47"/>
      <c r="C91" s="295" t="s">
        <v>335</v>
      </c>
      <c r="D91" s="295" t="s">
        <v>2143</v>
      </c>
      <c r="E91" s="20" t="s">
        <v>87</v>
      </c>
      <c r="F91" s="296">
        <v>3035.7800000000002</v>
      </c>
      <c r="G91" s="41"/>
      <c r="H91" s="47"/>
    </row>
    <row r="92" s="2" customFormat="1" ht="16.8" customHeight="1">
      <c r="A92" s="41"/>
      <c r="B92" s="47"/>
      <c r="C92" s="295" t="s">
        <v>353</v>
      </c>
      <c r="D92" s="295" t="s">
        <v>2178</v>
      </c>
      <c r="E92" s="20" t="s">
        <v>87</v>
      </c>
      <c r="F92" s="296">
        <v>1855.56</v>
      </c>
      <c r="G92" s="41"/>
      <c r="H92" s="47"/>
    </row>
    <row r="93" s="2" customFormat="1" ht="16.8" customHeight="1">
      <c r="A93" s="41"/>
      <c r="B93" s="47"/>
      <c r="C93" s="295" t="s">
        <v>368</v>
      </c>
      <c r="D93" s="295" t="s">
        <v>2180</v>
      </c>
      <c r="E93" s="20" t="s">
        <v>87</v>
      </c>
      <c r="F93" s="296">
        <v>286.49000000000001</v>
      </c>
      <c r="G93" s="41"/>
      <c r="H93" s="47"/>
    </row>
    <row r="94" s="2" customFormat="1" ht="16.8" customHeight="1">
      <c r="A94" s="41"/>
      <c r="B94" s="47"/>
      <c r="C94" s="295" t="s">
        <v>1639</v>
      </c>
      <c r="D94" s="295" t="s">
        <v>2146</v>
      </c>
      <c r="E94" s="20" t="s">
        <v>87</v>
      </c>
      <c r="F94" s="296">
        <v>3356.3800000000001</v>
      </c>
      <c r="G94" s="41"/>
      <c r="H94" s="47"/>
    </row>
    <row r="95" s="2" customFormat="1">
      <c r="A95" s="41"/>
      <c r="B95" s="47"/>
      <c r="C95" s="295" t="s">
        <v>939</v>
      </c>
      <c r="D95" s="295" t="s">
        <v>2147</v>
      </c>
      <c r="E95" s="20" t="s">
        <v>87</v>
      </c>
      <c r="F95" s="296">
        <v>3531.1399999999999</v>
      </c>
      <c r="G95" s="41"/>
      <c r="H95" s="47"/>
    </row>
    <row r="96" s="2" customFormat="1" ht="16.8" customHeight="1">
      <c r="A96" s="41"/>
      <c r="B96" s="47"/>
      <c r="C96" s="291" t="s">
        <v>142</v>
      </c>
      <c r="D96" s="292" t="s">
        <v>143</v>
      </c>
      <c r="E96" s="293" t="s">
        <v>87</v>
      </c>
      <c r="F96" s="294">
        <v>509.83999999999998</v>
      </c>
      <c r="G96" s="41"/>
      <c r="H96" s="47"/>
    </row>
    <row r="97" s="2" customFormat="1" ht="16.8" customHeight="1">
      <c r="A97" s="41"/>
      <c r="B97" s="47"/>
      <c r="C97" s="295" t="s">
        <v>19</v>
      </c>
      <c r="D97" s="295" t="s">
        <v>2181</v>
      </c>
      <c r="E97" s="20" t="s">
        <v>19</v>
      </c>
      <c r="F97" s="296">
        <v>25.82</v>
      </c>
      <c r="G97" s="41"/>
      <c r="H97" s="47"/>
    </row>
    <row r="98" s="2" customFormat="1" ht="16.8" customHeight="1">
      <c r="A98" s="41"/>
      <c r="B98" s="47"/>
      <c r="C98" s="295" t="s">
        <v>19</v>
      </c>
      <c r="D98" s="295" t="s">
        <v>2182</v>
      </c>
      <c r="E98" s="20" t="s">
        <v>19</v>
      </c>
      <c r="F98" s="296">
        <v>33.920000000000002</v>
      </c>
      <c r="G98" s="41"/>
      <c r="H98" s="47"/>
    </row>
    <row r="99" s="2" customFormat="1" ht="16.8" customHeight="1">
      <c r="A99" s="41"/>
      <c r="B99" s="47"/>
      <c r="C99" s="295" t="s">
        <v>19</v>
      </c>
      <c r="D99" s="295" t="s">
        <v>2183</v>
      </c>
      <c r="E99" s="20" t="s">
        <v>19</v>
      </c>
      <c r="F99" s="296">
        <v>67.189999999999998</v>
      </c>
      <c r="G99" s="41"/>
      <c r="H99" s="47"/>
    </row>
    <row r="100" s="2" customFormat="1" ht="16.8" customHeight="1">
      <c r="A100" s="41"/>
      <c r="B100" s="47"/>
      <c r="C100" s="295" t="s">
        <v>19</v>
      </c>
      <c r="D100" s="295" t="s">
        <v>2184</v>
      </c>
      <c r="E100" s="20" t="s">
        <v>19</v>
      </c>
      <c r="F100" s="296">
        <v>7.0800000000000001</v>
      </c>
      <c r="G100" s="41"/>
      <c r="H100" s="47"/>
    </row>
    <row r="101" s="2" customFormat="1" ht="16.8" customHeight="1">
      <c r="A101" s="41"/>
      <c r="B101" s="47"/>
      <c r="C101" s="295" t="s">
        <v>19</v>
      </c>
      <c r="D101" s="295" t="s">
        <v>2185</v>
      </c>
      <c r="E101" s="20" t="s">
        <v>19</v>
      </c>
      <c r="F101" s="296">
        <v>26.91</v>
      </c>
      <c r="G101" s="41"/>
      <c r="H101" s="47"/>
    </row>
    <row r="102" s="2" customFormat="1" ht="16.8" customHeight="1">
      <c r="A102" s="41"/>
      <c r="B102" s="47"/>
      <c r="C102" s="295" t="s">
        <v>19</v>
      </c>
      <c r="D102" s="295" t="s">
        <v>2186</v>
      </c>
      <c r="E102" s="20" t="s">
        <v>19</v>
      </c>
      <c r="F102" s="296">
        <v>59.880000000000003</v>
      </c>
      <c r="G102" s="41"/>
      <c r="H102" s="47"/>
    </row>
    <row r="103" s="2" customFormat="1" ht="16.8" customHeight="1">
      <c r="A103" s="41"/>
      <c r="B103" s="47"/>
      <c r="C103" s="295" t="s">
        <v>19</v>
      </c>
      <c r="D103" s="295" t="s">
        <v>2187</v>
      </c>
      <c r="E103" s="20" t="s">
        <v>19</v>
      </c>
      <c r="F103" s="296">
        <v>37.32</v>
      </c>
      <c r="G103" s="41"/>
      <c r="H103" s="47"/>
    </row>
    <row r="104" s="2" customFormat="1" ht="16.8" customHeight="1">
      <c r="A104" s="41"/>
      <c r="B104" s="47"/>
      <c r="C104" s="295" t="s">
        <v>19</v>
      </c>
      <c r="D104" s="295" t="s">
        <v>2188</v>
      </c>
      <c r="E104" s="20" t="s">
        <v>19</v>
      </c>
      <c r="F104" s="296">
        <v>45.049999999999997</v>
      </c>
      <c r="G104" s="41"/>
      <c r="H104" s="47"/>
    </row>
    <row r="105" s="2" customFormat="1" ht="16.8" customHeight="1">
      <c r="A105" s="41"/>
      <c r="B105" s="47"/>
      <c r="C105" s="295" t="s">
        <v>19</v>
      </c>
      <c r="D105" s="295" t="s">
        <v>2189</v>
      </c>
      <c r="E105" s="20" t="s">
        <v>19</v>
      </c>
      <c r="F105" s="296">
        <v>86.290000000000006</v>
      </c>
      <c r="G105" s="41"/>
      <c r="H105" s="47"/>
    </row>
    <row r="106" s="2" customFormat="1" ht="16.8" customHeight="1">
      <c r="A106" s="41"/>
      <c r="B106" s="47"/>
      <c r="C106" s="295" t="s">
        <v>19</v>
      </c>
      <c r="D106" s="295" t="s">
        <v>2190</v>
      </c>
      <c r="E106" s="20" t="s">
        <v>19</v>
      </c>
      <c r="F106" s="296">
        <v>15.59</v>
      </c>
      <c r="G106" s="41"/>
      <c r="H106" s="47"/>
    </row>
    <row r="107" s="2" customFormat="1" ht="16.8" customHeight="1">
      <c r="A107" s="41"/>
      <c r="B107" s="47"/>
      <c r="C107" s="295" t="s">
        <v>19</v>
      </c>
      <c r="D107" s="295" t="s">
        <v>2191</v>
      </c>
      <c r="E107" s="20" t="s">
        <v>19</v>
      </c>
      <c r="F107" s="296">
        <v>13.18</v>
      </c>
      <c r="G107" s="41"/>
      <c r="H107" s="47"/>
    </row>
    <row r="108" s="2" customFormat="1" ht="16.8" customHeight="1">
      <c r="A108" s="41"/>
      <c r="B108" s="47"/>
      <c r="C108" s="295" t="s">
        <v>19</v>
      </c>
      <c r="D108" s="295" t="s">
        <v>2192</v>
      </c>
      <c r="E108" s="20" t="s">
        <v>19</v>
      </c>
      <c r="F108" s="296">
        <v>24.359999999999999</v>
      </c>
      <c r="G108" s="41"/>
      <c r="H108" s="47"/>
    </row>
    <row r="109" s="2" customFormat="1" ht="16.8" customHeight="1">
      <c r="A109" s="41"/>
      <c r="B109" s="47"/>
      <c r="C109" s="295" t="s">
        <v>19</v>
      </c>
      <c r="D109" s="295" t="s">
        <v>2193</v>
      </c>
      <c r="E109" s="20" t="s">
        <v>19</v>
      </c>
      <c r="F109" s="296">
        <v>67.25</v>
      </c>
      <c r="G109" s="41"/>
      <c r="H109" s="47"/>
    </row>
    <row r="110" s="2" customFormat="1" ht="16.8" customHeight="1">
      <c r="A110" s="41"/>
      <c r="B110" s="47"/>
      <c r="C110" s="295" t="s">
        <v>19</v>
      </c>
      <c r="D110" s="295" t="s">
        <v>330</v>
      </c>
      <c r="E110" s="20" t="s">
        <v>19</v>
      </c>
      <c r="F110" s="296">
        <v>509.83999999999998</v>
      </c>
      <c r="G110" s="41"/>
      <c r="H110" s="47"/>
    </row>
    <row r="111" s="2" customFormat="1" ht="16.8" customHeight="1">
      <c r="A111" s="41"/>
      <c r="B111" s="47"/>
      <c r="C111" s="297" t="s">
        <v>2142</v>
      </c>
      <c r="D111" s="41"/>
      <c r="E111" s="41"/>
      <c r="F111" s="41"/>
      <c r="G111" s="41"/>
      <c r="H111" s="47"/>
    </row>
    <row r="112" s="2" customFormat="1" ht="16.8" customHeight="1">
      <c r="A112" s="41"/>
      <c r="B112" s="47"/>
      <c r="C112" s="295" t="s">
        <v>335</v>
      </c>
      <c r="D112" s="295" t="s">
        <v>2143</v>
      </c>
      <c r="E112" s="20" t="s">
        <v>87</v>
      </c>
      <c r="F112" s="296">
        <v>3035.7800000000002</v>
      </c>
      <c r="G112" s="41"/>
      <c r="H112" s="47"/>
    </row>
    <row r="113" s="2" customFormat="1" ht="16.8" customHeight="1">
      <c r="A113" s="41"/>
      <c r="B113" s="47"/>
      <c r="C113" s="295" t="s">
        <v>353</v>
      </c>
      <c r="D113" s="295" t="s">
        <v>2178</v>
      </c>
      <c r="E113" s="20" t="s">
        <v>87</v>
      </c>
      <c r="F113" s="296">
        <v>1855.56</v>
      </c>
      <c r="G113" s="41"/>
      <c r="H113" s="47"/>
    </row>
    <row r="114" s="2" customFormat="1" ht="16.8" customHeight="1">
      <c r="A114" s="41"/>
      <c r="B114" s="47"/>
      <c r="C114" s="295" t="s">
        <v>398</v>
      </c>
      <c r="D114" s="295" t="s">
        <v>2145</v>
      </c>
      <c r="E114" s="20" t="s">
        <v>87</v>
      </c>
      <c r="F114" s="296">
        <v>3055.8699999999999</v>
      </c>
      <c r="G114" s="41"/>
      <c r="H114" s="47"/>
    </row>
    <row r="115" s="2" customFormat="1" ht="16.8" customHeight="1">
      <c r="A115" s="41"/>
      <c r="B115" s="47"/>
      <c r="C115" s="295" t="s">
        <v>1639</v>
      </c>
      <c r="D115" s="295" t="s">
        <v>2146</v>
      </c>
      <c r="E115" s="20" t="s">
        <v>87</v>
      </c>
      <c r="F115" s="296">
        <v>3356.3800000000001</v>
      </c>
      <c r="G115" s="41"/>
      <c r="H115" s="47"/>
    </row>
    <row r="116" s="2" customFormat="1">
      <c r="A116" s="41"/>
      <c r="B116" s="47"/>
      <c r="C116" s="295" t="s">
        <v>939</v>
      </c>
      <c r="D116" s="295" t="s">
        <v>2147</v>
      </c>
      <c r="E116" s="20" t="s">
        <v>87</v>
      </c>
      <c r="F116" s="296">
        <v>3531.1399999999999</v>
      </c>
      <c r="G116" s="41"/>
      <c r="H116" s="47"/>
    </row>
    <row r="117" s="2" customFormat="1" ht="16.8" customHeight="1">
      <c r="A117" s="41"/>
      <c r="B117" s="47"/>
      <c r="C117" s="291" t="s">
        <v>161</v>
      </c>
      <c r="D117" s="292" t="s">
        <v>143</v>
      </c>
      <c r="E117" s="293" t="s">
        <v>87</v>
      </c>
      <c r="F117" s="294">
        <v>75.75</v>
      </c>
      <c r="G117" s="41"/>
      <c r="H117" s="47"/>
    </row>
    <row r="118" s="2" customFormat="1" ht="16.8" customHeight="1">
      <c r="A118" s="41"/>
      <c r="B118" s="47"/>
      <c r="C118" s="295" t="s">
        <v>19</v>
      </c>
      <c r="D118" s="295" t="s">
        <v>2194</v>
      </c>
      <c r="E118" s="20" t="s">
        <v>19</v>
      </c>
      <c r="F118" s="296">
        <v>75.75</v>
      </c>
      <c r="G118" s="41"/>
      <c r="H118" s="47"/>
    </row>
    <row r="119" s="2" customFormat="1" ht="16.8" customHeight="1">
      <c r="A119" s="41"/>
      <c r="B119" s="47"/>
      <c r="C119" s="297" t="s">
        <v>2142</v>
      </c>
      <c r="D119" s="41"/>
      <c r="E119" s="41"/>
      <c r="F119" s="41"/>
      <c r="G119" s="41"/>
      <c r="H119" s="47"/>
    </row>
    <row r="120" s="2" customFormat="1" ht="16.8" customHeight="1">
      <c r="A120" s="41"/>
      <c r="B120" s="47"/>
      <c r="C120" s="295" t="s">
        <v>335</v>
      </c>
      <c r="D120" s="295" t="s">
        <v>2143</v>
      </c>
      <c r="E120" s="20" t="s">
        <v>87</v>
      </c>
      <c r="F120" s="296">
        <v>3035.7800000000002</v>
      </c>
      <c r="G120" s="41"/>
      <c r="H120" s="47"/>
    </row>
    <row r="121" s="2" customFormat="1" ht="16.8" customHeight="1">
      <c r="A121" s="41"/>
      <c r="B121" s="47"/>
      <c r="C121" s="295" t="s">
        <v>353</v>
      </c>
      <c r="D121" s="295" t="s">
        <v>2178</v>
      </c>
      <c r="E121" s="20" t="s">
        <v>87</v>
      </c>
      <c r="F121" s="296">
        <v>1855.56</v>
      </c>
      <c r="G121" s="41"/>
      <c r="H121" s="47"/>
    </row>
    <row r="122" s="2" customFormat="1" ht="16.8" customHeight="1">
      <c r="A122" s="41"/>
      <c r="B122" s="47"/>
      <c r="C122" s="295" t="s">
        <v>368</v>
      </c>
      <c r="D122" s="295" t="s">
        <v>2180</v>
      </c>
      <c r="E122" s="20" t="s">
        <v>87</v>
      </c>
      <c r="F122" s="296">
        <v>286.49000000000001</v>
      </c>
      <c r="G122" s="41"/>
      <c r="H122" s="47"/>
    </row>
    <row r="123" s="2" customFormat="1" ht="16.8" customHeight="1">
      <c r="A123" s="41"/>
      <c r="B123" s="47"/>
      <c r="C123" s="295" t="s">
        <v>1639</v>
      </c>
      <c r="D123" s="295" t="s">
        <v>2146</v>
      </c>
      <c r="E123" s="20" t="s">
        <v>87</v>
      </c>
      <c r="F123" s="296">
        <v>3356.3800000000001</v>
      </c>
      <c r="G123" s="41"/>
      <c r="H123" s="47"/>
    </row>
    <row r="124" s="2" customFormat="1">
      <c r="A124" s="41"/>
      <c r="B124" s="47"/>
      <c r="C124" s="295" t="s">
        <v>939</v>
      </c>
      <c r="D124" s="295" t="s">
        <v>2147</v>
      </c>
      <c r="E124" s="20" t="s">
        <v>87</v>
      </c>
      <c r="F124" s="296">
        <v>3531.1399999999999</v>
      </c>
      <c r="G124" s="41"/>
      <c r="H124" s="47"/>
    </row>
    <row r="125" s="2" customFormat="1" ht="16.8" customHeight="1">
      <c r="A125" s="41"/>
      <c r="B125" s="47"/>
      <c r="C125" s="291" t="s">
        <v>145</v>
      </c>
      <c r="D125" s="292" t="s">
        <v>146</v>
      </c>
      <c r="E125" s="293" t="s">
        <v>87</v>
      </c>
      <c r="F125" s="294">
        <v>956.86000000000001</v>
      </c>
      <c r="G125" s="41"/>
      <c r="H125" s="47"/>
    </row>
    <row r="126" s="2" customFormat="1" ht="16.8" customHeight="1">
      <c r="A126" s="41"/>
      <c r="B126" s="47"/>
      <c r="C126" s="295" t="s">
        <v>19</v>
      </c>
      <c r="D126" s="295" t="s">
        <v>2195</v>
      </c>
      <c r="E126" s="20" t="s">
        <v>19</v>
      </c>
      <c r="F126" s="296">
        <v>70.040000000000006</v>
      </c>
      <c r="G126" s="41"/>
      <c r="H126" s="47"/>
    </row>
    <row r="127" s="2" customFormat="1" ht="16.8" customHeight="1">
      <c r="A127" s="41"/>
      <c r="B127" s="47"/>
      <c r="C127" s="295" t="s">
        <v>19</v>
      </c>
      <c r="D127" s="295" t="s">
        <v>2196</v>
      </c>
      <c r="E127" s="20" t="s">
        <v>19</v>
      </c>
      <c r="F127" s="296">
        <v>130.19999999999999</v>
      </c>
      <c r="G127" s="41"/>
      <c r="H127" s="47"/>
    </row>
    <row r="128" s="2" customFormat="1" ht="16.8" customHeight="1">
      <c r="A128" s="41"/>
      <c r="B128" s="47"/>
      <c r="C128" s="295" t="s">
        <v>19</v>
      </c>
      <c r="D128" s="295" t="s">
        <v>2197</v>
      </c>
      <c r="E128" s="20" t="s">
        <v>19</v>
      </c>
      <c r="F128" s="296">
        <v>150.72</v>
      </c>
      <c r="G128" s="41"/>
      <c r="H128" s="47"/>
    </row>
    <row r="129" s="2" customFormat="1" ht="16.8" customHeight="1">
      <c r="A129" s="41"/>
      <c r="B129" s="47"/>
      <c r="C129" s="295" t="s">
        <v>19</v>
      </c>
      <c r="D129" s="295" t="s">
        <v>2198</v>
      </c>
      <c r="E129" s="20" t="s">
        <v>19</v>
      </c>
      <c r="F129" s="296">
        <v>19.039999999999999</v>
      </c>
      <c r="G129" s="41"/>
      <c r="H129" s="47"/>
    </row>
    <row r="130" s="2" customFormat="1" ht="16.8" customHeight="1">
      <c r="A130" s="41"/>
      <c r="B130" s="47"/>
      <c r="C130" s="295" t="s">
        <v>19</v>
      </c>
      <c r="D130" s="295" t="s">
        <v>2199</v>
      </c>
      <c r="E130" s="20" t="s">
        <v>19</v>
      </c>
      <c r="F130" s="296">
        <v>50.969999999999999</v>
      </c>
      <c r="G130" s="41"/>
      <c r="H130" s="47"/>
    </row>
    <row r="131" s="2" customFormat="1" ht="16.8" customHeight="1">
      <c r="A131" s="41"/>
      <c r="B131" s="47"/>
      <c r="C131" s="295" t="s">
        <v>19</v>
      </c>
      <c r="D131" s="295" t="s">
        <v>2200</v>
      </c>
      <c r="E131" s="20" t="s">
        <v>19</v>
      </c>
      <c r="F131" s="296">
        <v>108.42</v>
      </c>
      <c r="G131" s="41"/>
      <c r="H131" s="47"/>
    </row>
    <row r="132" s="2" customFormat="1" ht="16.8" customHeight="1">
      <c r="A132" s="41"/>
      <c r="B132" s="47"/>
      <c r="C132" s="295" t="s">
        <v>19</v>
      </c>
      <c r="D132" s="295" t="s">
        <v>2201</v>
      </c>
      <c r="E132" s="20" t="s">
        <v>19</v>
      </c>
      <c r="F132" s="296">
        <v>70.569999999999993</v>
      </c>
      <c r="G132" s="41"/>
      <c r="H132" s="47"/>
    </row>
    <row r="133" s="2" customFormat="1" ht="16.8" customHeight="1">
      <c r="A133" s="41"/>
      <c r="B133" s="47"/>
      <c r="C133" s="295" t="s">
        <v>19</v>
      </c>
      <c r="D133" s="295" t="s">
        <v>2172</v>
      </c>
      <c r="E133" s="20" t="s">
        <v>19</v>
      </c>
      <c r="F133" s="296">
        <v>0</v>
      </c>
      <c r="G133" s="41"/>
      <c r="H133" s="47"/>
    </row>
    <row r="134" s="2" customFormat="1" ht="16.8" customHeight="1">
      <c r="A134" s="41"/>
      <c r="B134" s="47"/>
      <c r="C134" s="295" t="s">
        <v>19</v>
      </c>
      <c r="D134" s="295" t="s">
        <v>2202</v>
      </c>
      <c r="E134" s="20" t="s">
        <v>19</v>
      </c>
      <c r="F134" s="296">
        <v>137.91</v>
      </c>
      <c r="G134" s="41"/>
      <c r="H134" s="47"/>
    </row>
    <row r="135" s="2" customFormat="1" ht="16.8" customHeight="1">
      <c r="A135" s="41"/>
      <c r="B135" s="47"/>
      <c r="C135" s="295" t="s">
        <v>19</v>
      </c>
      <c r="D135" s="295" t="s">
        <v>2203</v>
      </c>
      <c r="E135" s="20" t="s">
        <v>19</v>
      </c>
      <c r="F135" s="296">
        <v>33.789999999999999</v>
      </c>
      <c r="G135" s="41"/>
      <c r="H135" s="47"/>
    </row>
    <row r="136" s="2" customFormat="1" ht="16.8" customHeight="1">
      <c r="A136" s="41"/>
      <c r="B136" s="47"/>
      <c r="C136" s="295" t="s">
        <v>19</v>
      </c>
      <c r="D136" s="295" t="s">
        <v>2204</v>
      </c>
      <c r="E136" s="20" t="s">
        <v>19</v>
      </c>
      <c r="F136" s="296">
        <v>50.369999999999997</v>
      </c>
      <c r="G136" s="41"/>
      <c r="H136" s="47"/>
    </row>
    <row r="137" s="2" customFormat="1" ht="16.8" customHeight="1">
      <c r="A137" s="41"/>
      <c r="B137" s="47"/>
      <c r="C137" s="295" t="s">
        <v>19</v>
      </c>
      <c r="D137" s="295" t="s">
        <v>2205</v>
      </c>
      <c r="E137" s="20" t="s">
        <v>19</v>
      </c>
      <c r="F137" s="296">
        <v>59.649999999999999</v>
      </c>
      <c r="G137" s="41"/>
      <c r="H137" s="47"/>
    </row>
    <row r="138" s="2" customFormat="1" ht="16.8" customHeight="1">
      <c r="A138" s="41"/>
      <c r="B138" s="47"/>
      <c r="C138" s="295" t="s">
        <v>19</v>
      </c>
      <c r="D138" s="295" t="s">
        <v>2206</v>
      </c>
      <c r="E138" s="20" t="s">
        <v>19</v>
      </c>
      <c r="F138" s="296">
        <v>75.180000000000007</v>
      </c>
      <c r="G138" s="41"/>
      <c r="H138" s="47"/>
    </row>
    <row r="139" s="2" customFormat="1" ht="16.8" customHeight="1">
      <c r="A139" s="41"/>
      <c r="B139" s="47"/>
      <c r="C139" s="295" t="s">
        <v>19</v>
      </c>
      <c r="D139" s="295" t="s">
        <v>330</v>
      </c>
      <c r="E139" s="20" t="s">
        <v>19</v>
      </c>
      <c r="F139" s="296">
        <v>956.86000000000001</v>
      </c>
      <c r="G139" s="41"/>
      <c r="H139" s="47"/>
    </row>
    <row r="140" s="2" customFormat="1" ht="16.8" customHeight="1">
      <c r="A140" s="41"/>
      <c r="B140" s="47"/>
      <c r="C140" s="297" t="s">
        <v>2142</v>
      </c>
      <c r="D140" s="41"/>
      <c r="E140" s="41"/>
      <c r="F140" s="41"/>
      <c r="G140" s="41"/>
      <c r="H140" s="47"/>
    </row>
    <row r="141" s="2" customFormat="1" ht="16.8" customHeight="1">
      <c r="A141" s="41"/>
      <c r="B141" s="47"/>
      <c r="C141" s="295" t="s">
        <v>335</v>
      </c>
      <c r="D141" s="295" t="s">
        <v>2143</v>
      </c>
      <c r="E141" s="20" t="s">
        <v>87</v>
      </c>
      <c r="F141" s="296">
        <v>3035.7800000000002</v>
      </c>
      <c r="G141" s="41"/>
      <c r="H141" s="47"/>
    </row>
    <row r="142" s="2" customFormat="1" ht="16.8" customHeight="1">
      <c r="A142" s="41"/>
      <c r="B142" s="47"/>
      <c r="C142" s="295" t="s">
        <v>353</v>
      </c>
      <c r="D142" s="295" t="s">
        <v>2178</v>
      </c>
      <c r="E142" s="20" t="s">
        <v>87</v>
      </c>
      <c r="F142" s="296">
        <v>1855.56</v>
      </c>
      <c r="G142" s="41"/>
      <c r="H142" s="47"/>
    </row>
    <row r="143" s="2" customFormat="1" ht="16.8" customHeight="1">
      <c r="A143" s="41"/>
      <c r="B143" s="47"/>
      <c r="C143" s="295" t="s">
        <v>398</v>
      </c>
      <c r="D143" s="295" t="s">
        <v>2145</v>
      </c>
      <c r="E143" s="20" t="s">
        <v>87</v>
      </c>
      <c r="F143" s="296">
        <v>3055.8699999999999</v>
      </c>
      <c r="G143" s="41"/>
      <c r="H143" s="47"/>
    </row>
    <row r="144" s="2" customFormat="1" ht="16.8" customHeight="1">
      <c r="A144" s="41"/>
      <c r="B144" s="47"/>
      <c r="C144" s="295" t="s">
        <v>1639</v>
      </c>
      <c r="D144" s="295" t="s">
        <v>2146</v>
      </c>
      <c r="E144" s="20" t="s">
        <v>87</v>
      </c>
      <c r="F144" s="296">
        <v>3356.3800000000001</v>
      </c>
      <c r="G144" s="41"/>
      <c r="H144" s="47"/>
    </row>
    <row r="145" s="2" customFormat="1">
      <c r="A145" s="41"/>
      <c r="B145" s="47"/>
      <c r="C145" s="295" t="s">
        <v>939</v>
      </c>
      <c r="D145" s="295" t="s">
        <v>2147</v>
      </c>
      <c r="E145" s="20" t="s">
        <v>87</v>
      </c>
      <c r="F145" s="296">
        <v>3531.1399999999999</v>
      </c>
      <c r="G145" s="41"/>
      <c r="H145" s="47"/>
    </row>
    <row r="146" s="2" customFormat="1" ht="16.8" customHeight="1">
      <c r="A146" s="41"/>
      <c r="B146" s="47"/>
      <c r="C146" s="291" t="s">
        <v>163</v>
      </c>
      <c r="D146" s="292" t="s">
        <v>146</v>
      </c>
      <c r="E146" s="293" t="s">
        <v>87</v>
      </c>
      <c r="F146" s="294">
        <v>186.78999999999999</v>
      </c>
      <c r="G146" s="41"/>
      <c r="H146" s="47"/>
    </row>
    <row r="147" s="2" customFormat="1" ht="16.8" customHeight="1">
      <c r="A147" s="41"/>
      <c r="B147" s="47"/>
      <c r="C147" s="295" t="s">
        <v>19</v>
      </c>
      <c r="D147" s="295" t="s">
        <v>2207</v>
      </c>
      <c r="E147" s="20" t="s">
        <v>19</v>
      </c>
      <c r="F147" s="296">
        <v>186.78999999999999</v>
      </c>
      <c r="G147" s="41"/>
      <c r="H147" s="47"/>
    </row>
    <row r="148" s="2" customFormat="1" ht="16.8" customHeight="1">
      <c r="A148" s="41"/>
      <c r="B148" s="47"/>
      <c r="C148" s="297" t="s">
        <v>2142</v>
      </c>
      <c r="D148" s="41"/>
      <c r="E148" s="41"/>
      <c r="F148" s="41"/>
      <c r="G148" s="41"/>
      <c r="H148" s="47"/>
    </row>
    <row r="149" s="2" customFormat="1" ht="16.8" customHeight="1">
      <c r="A149" s="41"/>
      <c r="B149" s="47"/>
      <c r="C149" s="295" t="s">
        <v>335</v>
      </c>
      <c r="D149" s="295" t="s">
        <v>2143</v>
      </c>
      <c r="E149" s="20" t="s">
        <v>87</v>
      </c>
      <c r="F149" s="296">
        <v>3035.7800000000002</v>
      </c>
      <c r="G149" s="41"/>
      <c r="H149" s="47"/>
    </row>
    <row r="150" s="2" customFormat="1" ht="16.8" customHeight="1">
      <c r="A150" s="41"/>
      <c r="B150" s="47"/>
      <c r="C150" s="295" t="s">
        <v>353</v>
      </c>
      <c r="D150" s="295" t="s">
        <v>2178</v>
      </c>
      <c r="E150" s="20" t="s">
        <v>87</v>
      </c>
      <c r="F150" s="296">
        <v>1855.56</v>
      </c>
      <c r="G150" s="41"/>
      <c r="H150" s="47"/>
    </row>
    <row r="151" s="2" customFormat="1" ht="16.8" customHeight="1">
      <c r="A151" s="41"/>
      <c r="B151" s="47"/>
      <c r="C151" s="295" t="s">
        <v>368</v>
      </c>
      <c r="D151" s="295" t="s">
        <v>2180</v>
      </c>
      <c r="E151" s="20" t="s">
        <v>87</v>
      </c>
      <c r="F151" s="296">
        <v>286.49000000000001</v>
      </c>
      <c r="G151" s="41"/>
      <c r="H151" s="47"/>
    </row>
    <row r="152" s="2" customFormat="1" ht="16.8" customHeight="1">
      <c r="A152" s="41"/>
      <c r="B152" s="47"/>
      <c r="C152" s="295" t="s">
        <v>1639</v>
      </c>
      <c r="D152" s="295" t="s">
        <v>2146</v>
      </c>
      <c r="E152" s="20" t="s">
        <v>87</v>
      </c>
      <c r="F152" s="296">
        <v>3356.3800000000001</v>
      </c>
      <c r="G152" s="41"/>
      <c r="H152" s="47"/>
    </row>
    <row r="153" s="2" customFormat="1">
      <c r="A153" s="41"/>
      <c r="B153" s="47"/>
      <c r="C153" s="295" t="s">
        <v>939</v>
      </c>
      <c r="D153" s="295" t="s">
        <v>2147</v>
      </c>
      <c r="E153" s="20" t="s">
        <v>87</v>
      </c>
      <c r="F153" s="296">
        <v>3531.1399999999999</v>
      </c>
      <c r="G153" s="41"/>
      <c r="H153" s="47"/>
    </row>
    <row r="154" s="2" customFormat="1" ht="16.8" customHeight="1">
      <c r="A154" s="41"/>
      <c r="B154" s="47"/>
      <c r="C154" s="291" t="s">
        <v>148</v>
      </c>
      <c r="D154" s="292" t="s">
        <v>149</v>
      </c>
      <c r="E154" s="293" t="s">
        <v>87</v>
      </c>
      <c r="F154" s="294">
        <v>153.28999999999999</v>
      </c>
      <c r="G154" s="41"/>
      <c r="H154" s="47"/>
    </row>
    <row r="155" s="2" customFormat="1" ht="16.8" customHeight="1">
      <c r="A155" s="41"/>
      <c r="B155" s="47"/>
      <c r="C155" s="295" t="s">
        <v>19</v>
      </c>
      <c r="D155" s="295" t="s">
        <v>2208</v>
      </c>
      <c r="E155" s="20" t="s">
        <v>19</v>
      </c>
      <c r="F155" s="296">
        <v>23.350000000000001</v>
      </c>
      <c r="G155" s="41"/>
      <c r="H155" s="47"/>
    </row>
    <row r="156" s="2" customFormat="1" ht="16.8" customHeight="1">
      <c r="A156" s="41"/>
      <c r="B156" s="47"/>
      <c r="C156" s="295" t="s">
        <v>19</v>
      </c>
      <c r="D156" s="295" t="s">
        <v>2209</v>
      </c>
      <c r="E156" s="20" t="s">
        <v>19</v>
      </c>
      <c r="F156" s="296">
        <v>35.479999999999997</v>
      </c>
      <c r="G156" s="41"/>
      <c r="H156" s="47"/>
    </row>
    <row r="157" s="2" customFormat="1" ht="16.8" customHeight="1">
      <c r="A157" s="41"/>
      <c r="B157" s="47"/>
      <c r="C157" s="295" t="s">
        <v>19</v>
      </c>
      <c r="D157" s="295" t="s">
        <v>2210</v>
      </c>
      <c r="E157" s="20" t="s">
        <v>19</v>
      </c>
      <c r="F157" s="296">
        <v>30.18</v>
      </c>
      <c r="G157" s="41"/>
      <c r="H157" s="47"/>
    </row>
    <row r="158" s="2" customFormat="1" ht="16.8" customHeight="1">
      <c r="A158" s="41"/>
      <c r="B158" s="47"/>
      <c r="C158" s="295" t="s">
        <v>19</v>
      </c>
      <c r="D158" s="295" t="s">
        <v>2211</v>
      </c>
      <c r="E158" s="20" t="s">
        <v>19</v>
      </c>
      <c r="F158" s="296">
        <v>2.98</v>
      </c>
      <c r="G158" s="41"/>
      <c r="H158" s="47"/>
    </row>
    <row r="159" s="2" customFormat="1" ht="16.8" customHeight="1">
      <c r="A159" s="41"/>
      <c r="B159" s="47"/>
      <c r="C159" s="295" t="s">
        <v>19</v>
      </c>
      <c r="D159" s="295" t="s">
        <v>2212</v>
      </c>
      <c r="E159" s="20" t="s">
        <v>19</v>
      </c>
      <c r="F159" s="296">
        <v>11.33</v>
      </c>
      <c r="G159" s="41"/>
      <c r="H159" s="47"/>
    </row>
    <row r="160" s="2" customFormat="1" ht="16.8" customHeight="1">
      <c r="A160" s="41"/>
      <c r="B160" s="47"/>
      <c r="C160" s="295" t="s">
        <v>19</v>
      </c>
      <c r="D160" s="295" t="s">
        <v>2213</v>
      </c>
      <c r="E160" s="20" t="s">
        <v>19</v>
      </c>
      <c r="F160" s="296">
        <v>21.98</v>
      </c>
      <c r="G160" s="41"/>
      <c r="H160" s="47"/>
    </row>
    <row r="161" s="2" customFormat="1" ht="16.8" customHeight="1">
      <c r="A161" s="41"/>
      <c r="B161" s="47"/>
      <c r="C161" s="295" t="s">
        <v>19</v>
      </c>
      <c r="D161" s="295" t="s">
        <v>2214</v>
      </c>
      <c r="E161" s="20" t="s">
        <v>19</v>
      </c>
      <c r="F161" s="296">
        <v>4.2199999999999998</v>
      </c>
      <c r="G161" s="41"/>
      <c r="H161" s="47"/>
    </row>
    <row r="162" s="2" customFormat="1" ht="16.8" customHeight="1">
      <c r="A162" s="41"/>
      <c r="B162" s="47"/>
      <c r="C162" s="295" t="s">
        <v>19</v>
      </c>
      <c r="D162" s="295" t="s">
        <v>2215</v>
      </c>
      <c r="E162" s="20" t="s">
        <v>19</v>
      </c>
      <c r="F162" s="296">
        <v>7.6600000000000001</v>
      </c>
      <c r="G162" s="41"/>
      <c r="H162" s="47"/>
    </row>
    <row r="163" s="2" customFormat="1" ht="16.8" customHeight="1">
      <c r="A163" s="41"/>
      <c r="B163" s="47"/>
      <c r="C163" s="295" t="s">
        <v>19</v>
      </c>
      <c r="D163" s="295" t="s">
        <v>2216</v>
      </c>
      <c r="E163" s="20" t="s">
        <v>19</v>
      </c>
      <c r="F163" s="296">
        <v>13.67</v>
      </c>
      <c r="G163" s="41"/>
      <c r="H163" s="47"/>
    </row>
    <row r="164" s="2" customFormat="1" ht="16.8" customHeight="1">
      <c r="A164" s="41"/>
      <c r="B164" s="47"/>
      <c r="C164" s="295" t="s">
        <v>19</v>
      </c>
      <c r="D164" s="295" t="s">
        <v>2217</v>
      </c>
      <c r="E164" s="20" t="s">
        <v>19</v>
      </c>
      <c r="F164" s="296">
        <v>2.4399999999999999</v>
      </c>
      <c r="G164" s="41"/>
      <c r="H164" s="47"/>
    </row>
    <row r="165" s="2" customFormat="1" ht="16.8" customHeight="1">
      <c r="A165" s="41"/>
      <c r="B165" s="47"/>
      <c r="C165" s="295" t="s">
        <v>19</v>
      </c>
      <c r="D165" s="295" t="s">
        <v>2175</v>
      </c>
      <c r="E165" s="20" t="s">
        <v>19</v>
      </c>
      <c r="F165" s="296">
        <v>0</v>
      </c>
      <c r="G165" s="41"/>
      <c r="H165" s="47"/>
    </row>
    <row r="166" s="2" customFormat="1" ht="16.8" customHeight="1">
      <c r="A166" s="41"/>
      <c r="B166" s="47"/>
      <c r="C166" s="295" t="s">
        <v>19</v>
      </c>
      <c r="D166" s="295" t="s">
        <v>2218</v>
      </c>
      <c r="E166" s="20" t="s">
        <v>19</v>
      </c>
      <c r="F166" s="296">
        <v>0</v>
      </c>
      <c r="G166" s="41"/>
      <c r="H166" s="47"/>
    </row>
    <row r="167" s="2" customFormat="1" ht="16.8" customHeight="1">
      <c r="A167" s="41"/>
      <c r="B167" s="47"/>
      <c r="C167" s="295" t="s">
        <v>19</v>
      </c>
      <c r="D167" s="295" t="s">
        <v>2219</v>
      </c>
      <c r="E167" s="20" t="s">
        <v>19</v>
      </c>
      <c r="F167" s="296">
        <v>0</v>
      </c>
      <c r="G167" s="41"/>
      <c r="H167" s="47"/>
    </row>
    <row r="168" s="2" customFormat="1" ht="16.8" customHeight="1">
      <c r="A168" s="41"/>
      <c r="B168" s="47"/>
      <c r="C168" s="295" t="s">
        <v>19</v>
      </c>
      <c r="D168" s="295" t="s">
        <v>330</v>
      </c>
      <c r="E168" s="20" t="s">
        <v>19</v>
      </c>
      <c r="F168" s="296">
        <v>153.28999999999999</v>
      </c>
      <c r="G168" s="41"/>
      <c r="H168" s="47"/>
    </row>
    <row r="169" s="2" customFormat="1" ht="16.8" customHeight="1">
      <c r="A169" s="41"/>
      <c r="B169" s="47"/>
      <c r="C169" s="297" t="s">
        <v>2142</v>
      </c>
      <c r="D169" s="41"/>
      <c r="E169" s="41"/>
      <c r="F169" s="41"/>
      <c r="G169" s="41"/>
      <c r="H169" s="47"/>
    </row>
    <row r="170" s="2" customFormat="1" ht="16.8" customHeight="1">
      <c r="A170" s="41"/>
      <c r="B170" s="47"/>
      <c r="C170" s="295" t="s">
        <v>377</v>
      </c>
      <c r="D170" s="295" t="s">
        <v>2220</v>
      </c>
      <c r="E170" s="20" t="s">
        <v>87</v>
      </c>
      <c r="F170" s="296">
        <v>174.75999999999999</v>
      </c>
      <c r="G170" s="41"/>
      <c r="H170" s="47"/>
    </row>
    <row r="171" s="2" customFormat="1" ht="16.8" customHeight="1">
      <c r="A171" s="41"/>
      <c r="B171" s="47"/>
      <c r="C171" s="295" t="s">
        <v>383</v>
      </c>
      <c r="D171" s="295" t="s">
        <v>2221</v>
      </c>
      <c r="E171" s="20" t="s">
        <v>87</v>
      </c>
      <c r="F171" s="296">
        <v>174.75999999999999</v>
      </c>
      <c r="G171" s="41"/>
      <c r="H171" s="47"/>
    </row>
    <row r="172" s="2" customFormat="1" ht="16.8" customHeight="1">
      <c r="A172" s="41"/>
      <c r="B172" s="47"/>
      <c r="C172" s="295" t="s">
        <v>398</v>
      </c>
      <c r="D172" s="295" t="s">
        <v>2145</v>
      </c>
      <c r="E172" s="20" t="s">
        <v>87</v>
      </c>
      <c r="F172" s="296">
        <v>3055.8699999999999</v>
      </c>
      <c r="G172" s="41"/>
      <c r="H172" s="47"/>
    </row>
    <row r="173" s="2" customFormat="1">
      <c r="A173" s="41"/>
      <c r="B173" s="47"/>
      <c r="C173" s="295" t="s">
        <v>939</v>
      </c>
      <c r="D173" s="295" t="s">
        <v>2147</v>
      </c>
      <c r="E173" s="20" t="s">
        <v>87</v>
      </c>
      <c r="F173" s="296">
        <v>3531.1399999999999</v>
      </c>
      <c r="G173" s="41"/>
      <c r="H173" s="47"/>
    </row>
    <row r="174" s="2" customFormat="1" ht="16.8" customHeight="1">
      <c r="A174" s="41"/>
      <c r="B174" s="47"/>
      <c r="C174" s="291" t="s">
        <v>165</v>
      </c>
      <c r="D174" s="292" t="s">
        <v>149</v>
      </c>
      <c r="E174" s="293" t="s">
        <v>87</v>
      </c>
      <c r="F174" s="294">
        <v>21.469999999999999</v>
      </c>
      <c r="G174" s="41"/>
      <c r="H174" s="47"/>
    </row>
    <row r="175" s="2" customFormat="1" ht="16.8" customHeight="1">
      <c r="A175" s="41"/>
      <c r="B175" s="47"/>
      <c r="C175" s="295" t="s">
        <v>19</v>
      </c>
      <c r="D175" s="295" t="s">
        <v>2222</v>
      </c>
      <c r="E175" s="20" t="s">
        <v>19</v>
      </c>
      <c r="F175" s="296">
        <v>21.469999999999999</v>
      </c>
      <c r="G175" s="41"/>
      <c r="H175" s="47"/>
    </row>
    <row r="176" s="2" customFormat="1" ht="16.8" customHeight="1">
      <c r="A176" s="41"/>
      <c r="B176" s="47"/>
      <c r="C176" s="297" t="s">
        <v>2142</v>
      </c>
      <c r="D176" s="41"/>
      <c r="E176" s="41"/>
      <c r="F176" s="41"/>
      <c r="G176" s="41"/>
      <c r="H176" s="47"/>
    </row>
    <row r="177" s="2" customFormat="1" ht="16.8" customHeight="1">
      <c r="A177" s="41"/>
      <c r="B177" s="47"/>
      <c r="C177" s="295" t="s">
        <v>377</v>
      </c>
      <c r="D177" s="295" t="s">
        <v>2220</v>
      </c>
      <c r="E177" s="20" t="s">
        <v>87</v>
      </c>
      <c r="F177" s="296">
        <v>174.75999999999999</v>
      </c>
      <c r="G177" s="41"/>
      <c r="H177" s="47"/>
    </row>
    <row r="178" s="2" customFormat="1" ht="16.8" customHeight="1">
      <c r="A178" s="41"/>
      <c r="B178" s="47"/>
      <c r="C178" s="295" t="s">
        <v>383</v>
      </c>
      <c r="D178" s="295" t="s">
        <v>2221</v>
      </c>
      <c r="E178" s="20" t="s">
        <v>87</v>
      </c>
      <c r="F178" s="296">
        <v>174.75999999999999</v>
      </c>
      <c r="G178" s="41"/>
      <c r="H178" s="47"/>
    </row>
    <row r="179" s="2" customFormat="1">
      <c r="A179" s="41"/>
      <c r="B179" s="47"/>
      <c r="C179" s="295" t="s">
        <v>939</v>
      </c>
      <c r="D179" s="295" t="s">
        <v>2147</v>
      </c>
      <c r="E179" s="20" t="s">
        <v>87</v>
      </c>
      <c r="F179" s="296">
        <v>3531.1399999999999</v>
      </c>
      <c r="G179" s="41"/>
      <c r="H179" s="47"/>
    </row>
    <row r="180" s="2" customFormat="1" ht="16.8" customHeight="1">
      <c r="A180" s="41"/>
      <c r="B180" s="47"/>
      <c r="C180" s="291" t="s">
        <v>2223</v>
      </c>
      <c r="D180" s="292" t="s">
        <v>2224</v>
      </c>
      <c r="E180" s="293" t="s">
        <v>87</v>
      </c>
      <c r="F180" s="294">
        <v>0</v>
      </c>
      <c r="G180" s="41"/>
      <c r="H180" s="47"/>
    </row>
    <row r="181" s="2" customFormat="1" ht="16.8" customHeight="1">
      <c r="A181" s="41"/>
      <c r="B181" s="47"/>
      <c r="C181" s="295" t="s">
        <v>19</v>
      </c>
      <c r="D181" s="295" t="s">
        <v>74</v>
      </c>
      <c r="E181" s="20" t="s">
        <v>19</v>
      </c>
      <c r="F181" s="296">
        <v>0</v>
      </c>
      <c r="G181" s="41"/>
      <c r="H181" s="47"/>
    </row>
    <row r="182" s="2" customFormat="1" ht="16.8" customHeight="1">
      <c r="A182" s="41"/>
      <c r="B182" s="47"/>
      <c r="C182" s="291" t="s">
        <v>151</v>
      </c>
      <c r="D182" s="292" t="s">
        <v>152</v>
      </c>
      <c r="E182" s="293" t="s">
        <v>87</v>
      </c>
      <c r="F182" s="294">
        <v>122.74</v>
      </c>
      <c r="G182" s="41"/>
      <c r="H182" s="47"/>
    </row>
    <row r="183" s="2" customFormat="1" ht="16.8" customHeight="1">
      <c r="A183" s="41"/>
      <c r="B183" s="47"/>
      <c r="C183" s="295" t="s">
        <v>19</v>
      </c>
      <c r="D183" s="295" t="s">
        <v>2225</v>
      </c>
      <c r="E183" s="20" t="s">
        <v>19</v>
      </c>
      <c r="F183" s="296">
        <v>20.59</v>
      </c>
      <c r="G183" s="41"/>
      <c r="H183" s="47"/>
    </row>
    <row r="184" s="2" customFormat="1" ht="16.8" customHeight="1">
      <c r="A184" s="41"/>
      <c r="B184" s="47"/>
      <c r="C184" s="295" t="s">
        <v>19</v>
      </c>
      <c r="D184" s="295" t="s">
        <v>2226</v>
      </c>
      <c r="E184" s="20" t="s">
        <v>19</v>
      </c>
      <c r="F184" s="296">
        <v>14.84</v>
      </c>
      <c r="G184" s="41"/>
      <c r="H184" s="47"/>
    </row>
    <row r="185" s="2" customFormat="1" ht="16.8" customHeight="1">
      <c r="A185" s="41"/>
      <c r="B185" s="47"/>
      <c r="C185" s="295" t="s">
        <v>19</v>
      </c>
      <c r="D185" s="295" t="s">
        <v>2227</v>
      </c>
      <c r="E185" s="20" t="s">
        <v>19</v>
      </c>
      <c r="F185" s="296">
        <v>11.93</v>
      </c>
      <c r="G185" s="41"/>
      <c r="H185" s="47"/>
    </row>
    <row r="186" s="2" customFormat="1" ht="16.8" customHeight="1">
      <c r="A186" s="41"/>
      <c r="B186" s="47"/>
      <c r="C186" s="295" t="s">
        <v>19</v>
      </c>
      <c r="D186" s="295" t="s">
        <v>2228</v>
      </c>
      <c r="E186" s="20" t="s">
        <v>19</v>
      </c>
      <c r="F186" s="296">
        <v>24.629999999999999</v>
      </c>
      <c r="G186" s="41"/>
      <c r="H186" s="47"/>
    </row>
    <row r="187" s="2" customFormat="1" ht="16.8" customHeight="1">
      <c r="A187" s="41"/>
      <c r="B187" s="47"/>
      <c r="C187" s="295" t="s">
        <v>19</v>
      </c>
      <c r="D187" s="295" t="s">
        <v>2229</v>
      </c>
      <c r="E187" s="20" t="s">
        <v>19</v>
      </c>
      <c r="F187" s="296">
        <v>2.1299999999999999</v>
      </c>
      <c r="G187" s="41"/>
      <c r="H187" s="47"/>
    </row>
    <row r="188" s="2" customFormat="1" ht="16.8" customHeight="1">
      <c r="A188" s="41"/>
      <c r="B188" s="47"/>
      <c r="C188" s="295" t="s">
        <v>19</v>
      </c>
      <c r="D188" s="295" t="s">
        <v>2230</v>
      </c>
      <c r="E188" s="20" t="s">
        <v>19</v>
      </c>
      <c r="F188" s="296">
        <v>6.6799999999999997</v>
      </c>
      <c r="G188" s="41"/>
      <c r="H188" s="47"/>
    </row>
    <row r="189" s="2" customFormat="1" ht="16.8" customHeight="1">
      <c r="A189" s="41"/>
      <c r="B189" s="47"/>
      <c r="C189" s="295" t="s">
        <v>19</v>
      </c>
      <c r="D189" s="295" t="s">
        <v>2231</v>
      </c>
      <c r="E189" s="20" t="s">
        <v>19</v>
      </c>
      <c r="F189" s="296">
        <v>10.33</v>
      </c>
      <c r="G189" s="41"/>
      <c r="H189" s="47"/>
    </row>
    <row r="190" s="2" customFormat="1" ht="16.8" customHeight="1">
      <c r="A190" s="41"/>
      <c r="B190" s="47"/>
      <c r="C190" s="295" t="s">
        <v>19</v>
      </c>
      <c r="D190" s="295" t="s">
        <v>2232</v>
      </c>
      <c r="E190" s="20" t="s">
        <v>19</v>
      </c>
      <c r="F190" s="296">
        <v>2.5299999999999998</v>
      </c>
      <c r="G190" s="41"/>
      <c r="H190" s="47"/>
    </row>
    <row r="191" s="2" customFormat="1" ht="16.8" customHeight="1">
      <c r="A191" s="41"/>
      <c r="B191" s="47"/>
      <c r="C191" s="295" t="s">
        <v>19</v>
      </c>
      <c r="D191" s="295" t="s">
        <v>2233</v>
      </c>
      <c r="E191" s="20" t="s">
        <v>19</v>
      </c>
      <c r="F191" s="296">
        <v>2.6400000000000001</v>
      </c>
      <c r="G191" s="41"/>
      <c r="H191" s="47"/>
    </row>
    <row r="192" s="2" customFormat="1" ht="16.8" customHeight="1">
      <c r="A192" s="41"/>
      <c r="B192" s="47"/>
      <c r="C192" s="295" t="s">
        <v>19</v>
      </c>
      <c r="D192" s="295" t="s">
        <v>2234</v>
      </c>
      <c r="E192" s="20" t="s">
        <v>19</v>
      </c>
      <c r="F192" s="296">
        <v>3.5800000000000001</v>
      </c>
      <c r="G192" s="41"/>
      <c r="H192" s="47"/>
    </row>
    <row r="193" s="2" customFormat="1" ht="16.8" customHeight="1">
      <c r="A193" s="41"/>
      <c r="B193" s="47"/>
      <c r="C193" s="295" t="s">
        <v>19</v>
      </c>
      <c r="D193" s="295" t="s">
        <v>2235</v>
      </c>
      <c r="E193" s="20" t="s">
        <v>19</v>
      </c>
      <c r="F193" s="296">
        <v>2.0499999999999998</v>
      </c>
      <c r="G193" s="41"/>
      <c r="H193" s="47"/>
    </row>
    <row r="194" s="2" customFormat="1" ht="16.8" customHeight="1">
      <c r="A194" s="41"/>
      <c r="B194" s="47"/>
      <c r="C194" s="295" t="s">
        <v>19</v>
      </c>
      <c r="D194" s="295" t="s">
        <v>2236</v>
      </c>
      <c r="E194" s="20" t="s">
        <v>19</v>
      </c>
      <c r="F194" s="296">
        <v>3.5800000000000001</v>
      </c>
      <c r="G194" s="41"/>
      <c r="H194" s="47"/>
    </row>
    <row r="195" s="2" customFormat="1" ht="16.8" customHeight="1">
      <c r="A195" s="41"/>
      <c r="B195" s="47"/>
      <c r="C195" s="295" t="s">
        <v>19</v>
      </c>
      <c r="D195" s="295" t="s">
        <v>2237</v>
      </c>
      <c r="E195" s="20" t="s">
        <v>19</v>
      </c>
      <c r="F195" s="296">
        <v>7.9000000000000004</v>
      </c>
      <c r="G195" s="41"/>
      <c r="H195" s="47"/>
    </row>
    <row r="196" s="2" customFormat="1" ht="16.8" customHeight="1">
      <c r="A196" s="41"/>
      <c r="B196" s="47"/>
      <c r="C196" s="295" t="s">
        <v>19</v>
      </c>
      <c r="D196" s="295" t="s">
        <v>2238</v>
      </c>
      <c r="E196" s="20" t="s">
        <v>19</v>
      </c>
      <c r="F196" s="296">
        <v>9.3300000000000001</v>
      </c>
      <c r="G196" s="41"/>
      <c r="H196" s="47"/>
    </row>
    <row r="197" s="2" customFormat="1" ht="16.8" customHeight="1">
      <c r="A197" s="41"/>
      <c r="B197" s="47"/>
      <c r="C197" s="295" t="s">
        <v>19</v>
      </c>
      <c r="D197" s="295" t="s">
        <v>330</v>
      </c>
      <c r="E197" s="20" t="s">
        <v>19</v>
      </c>
      <c r="F197" s="296">
        <v>122.74</v>
      </c>
      <c r="G197" s="41"/>
      <c r="H197" s="47"/>
    </row>
    <row r="198" s="2" customFormat="1" ht="16.8" customHeight="1">
      <c r="A198" s="41"/>
      <c r="B198" s="47"/>
      <c r="C198" s="297" t="s">
        <v>2142</v>
      </c>
      <c r="D198" s="41"/>
      <c r="E198" s="41"/>
      <c r="F198" s="41"/>
      <c r="G198" s="41"/>
      <c r="H198" s="47"/>
    </row>
    <row r="199" s="2" customFormat="1" ht="16.8" customHeight="1">
      <c r="A199" s="41"/>
      <c r="B199" s="47"/>
      <c r="C199" s="295" t="s">
        <v>1570</v>
      </c>
      <c r="D199" s="295" t="s">
        <v>2239</v>
      </c>
      <c r="E199" s="20" t="s">
        <v>87</v>
      </c>
      <c r="F199" s="296">
        <v>122.74</v>
      </c>
      <c r="G199" s="41"/>
      <c r="H199" s="47"/>
    </row>
    <row r="200" s="2" customFormat="1" ht="16.8" customHeight="1">
      <c r="A200" s="41"/>
      <c r="B200" s="47"/>
      <c r="C200" s="295" t="s">
        <v>1581</v>
      </c>
      <c r="D200" s="295" t="s">
        <v>2240</v>
      </c>
      <c r="E200" s="20" t="s">
        <v>87</v>
      </c>
      <c r="F200" s="296">
        <v>122.74</v>
      </c>
      <c r="G200" s="41"/>
      <c r="H200" s="47"/>
    </row>
    <row r="201" s="2" customFormat="1" ht="16.8" customHeight="1">
      <c r="A201" s="41"/>
      <c r="B201" s="47"/>
      <c r="C201" s="295" t="s">
        <v>1586</v>
      </c>
      <c r="D201" s="295" t="s">
        <v>2241</v>
      </c>
      <c r="E201" s="20" t="s">
        <v>87</v>
      </c>
      <c r="F201" s="296">
        <v>122.74</v>
      </c>
      <c r="G201" s="41"/>
      <c r="H201" s="47"/>
    </row>
    <row r="202" s="2" customFormat="1" ht="16.8" customHeight="1">
      <c r="A202" s="41"/>
      <c r="B202" s="47"/>
      <c r="C202" s="295" t="s">
        <v>1591</v>
      </c>
      <c r="D202" s="295" t="s">
        <v>2242</v>
      </c>
      <c r="E202" s="20" t="s">
        <v>87</v>
      </c>
      <c r="F202" s="296">
        <v>122.74</v>
      </c>
      <c r="G202" s="41"/>
      <c r="H202" s="47"/>
    </row>
    <row r="203" s="2" customFormat="1" ht="16.8" customHeight="1">
      <c r="A203" s="41"/>
      <c r="B203" s="47"/>
      <c r="C203" s="295" t="s">
        <v>1596</v>
      </c>
      <c r="D203" s="295" t="s">
        <v>2243</v>
      </c>
      <c r="E203" s="20" t="s">
        <v>87</v>
      </c>
      <c r="F203" s="296">
        <v>122.74</v>
      </c>
      <c r="G203" s="41"/>
      <c r="H203" s="47"/>
    </row>
    <row r="204" s="2" customFormat="1" ht="16.8" customHeight="1">
      <c r="A204" s="41"/>
      <c r="B204" s="47"/>
      <c r="C204" s="291" t="s">
        <v>133</v>
      </c>
      <c r="D204" s="292" t="s">
        <v>134</v>
      </c>
      <c r="E204" s="293" t="s">
        <v>87</v>
      </c>
      <c r="F204" s="294">
        <v>38.450000000000003</v>
      </c>
      <c r="G204" s="41"/>
      <c r="H204" s="47"/>
    </row>
    <row r="205" s="2" customFormat="1" ht="16.8" customHeight="1">
      <c r="A205" s="41"/>
      <c r="B205" s="47"/>
      <c r="C205" s="295" t="s">
        <v>19</v>
      </c>
      <c r="D205" s="295" t="s">
        <v>2244</v>
      </c>
      <c r="E205" s="20" t="s">
        <v>19</v>
      </c>
      <c r="F205" s="296">
        <v>0</v>
      </c>
      <c r="G205" s="41"/>
      <c r="H205" s="47"/>
    </row>
    <row r="206" s="2" customFormat="1" ht="16.8" customHeight="1">
      <c r="A206" s="41"/>
      <c r="B206" s="47"/>
      <c r="C206" s="295" t="s">
        <v>19</v>
      </c>
      <c r="D206" s="295" t="s">
        <v>1106</v>
      </c>
      <c r="E206" s="20" t="s">
        <v>19</v>
      </c>
      <c r="F206" s="296">
        <v>0</v>
      </c>
      <c r="G206" s="41"/>
      <c r="H206" s="47"/>
    </row>
    <row r="207" s="2" customFormat="1" ht="16.8" customHeight="1">
      <c r="A207" s="41"/>
      <c r="B207" s="47"/>
      <c r="C207" s="295" t="s">
        <v>19</v>
      </c>
      <c r="D207" s="295" t="s">
        <v>2245</v>
      </c>
      <c r="E207" s="20" t="s">
        <v>19</v>
      </c>
      <c r="F207" s="296">
        <v>20.989999999999998</v>
      </c>
      <c r="G207" s="41"/>
      <c r="H207" s="47"/>
    </row>
    <row r="208" s="2" customFormat="1" ht="16.8" customHeight="1">
      <c r="A208" s="41"/>
      <c r="B208" s="47"/>
      <c r="C208" s="295" t="s">
        <v>19</v>
      </c>
      <c r="D208" s="295" t="s">
        <v>2246</v>
      </c>
      <c r="E208" s="20" t="s">
        <v>19</v>
      </c>
      <c r="F208" s="296">
        <v>17.460000000000001</v>
      </c>
      <c r="G208" s="41"/>
      <c r="H208" s="47"/>
    </row>
    <row r="209" s="2" customFormat="1" ht="16.8" customHeight="1">
      <c r="A209" s="41"/>
      <c r="B209" s="47"/>
      <c r="C209" s="295" t="s">
        <v>19</v>
      </c>
      <c r="D209" s="295" t="s">
        <v>330</v>
      </c>
      <c r="E209" s="20" t="s">
        <v>19</v>
      </c>
      <c r="F209" s="296">
        <v>38.450000000000003</v>
      </c>
      <c r="G209" s="41"/>
      <c r="H209" s="47"/>
    </row>
    <row r="210" s="2" customFormat="1" ht="16.8" customHeight="1">
      <c r="A210" s="41"/>
      <c r="B210" s="47"/>
      <c r="C210" s="297" t="s">
        <v>2142</v>
      </c>
      <c r="D210" s="41"/>
      <c r="E210" s="41"/>
      <c r="F210" s="41"/>
      <c r="G210" s="41"/>
      <c r="H210" s="47"/>
    </row>
    <row r="211" s="2" customFormat="1" ht="16.8" customHeight="1">
      <c r="A211" s="41"/>
      <c r="B211" s="47"/>
      <c r="C211" s="295" t="s">
        <v>817</v>
      </c>
      <c r="D211" s="295" t="s">
        <v>2247</v>
      </c>
      <c r="E211" s="20" t="s">
        <v>87</v>
      </c>
      <c r="F211" s="296">
        <v>38.450000000000003</v>
      </c>
      <c r="G211" s="41"/>
      <c r="H211" s="47"/>
    </row>
    <row r="212" s="2" customFormat="1" ht="16.8" customHeight="1">
      <c r="A212" s="41"/>
      <c r="B212" s="47"/>
      <c r="C212" s="295" t="s">
        <v>822</v>
      </c>
      <c r="D212" s="295" t="s">
        <v>2248</v>
      </c>
      <c r="E212" s="20" t="s">
        <v>87</v>
      </c>
      <c r="F212" s="296">
        <v>38.450000000000003</v>
      </c>
      <c r="G212" s="41"/>
      <c r="H212" s="47"/>
    </row>
    <row r="213" s="2" customFormat="1" ht="16.8" customHeight="1">
      <c r="A213" s="41"/>
      <c r="B213" s="47"/>
      <c r="C213" s="295" t="s">
        <v>1053</v>
      </c>
      <c r="D213" s="295" t="s">
        <v>1054</v>
      </c>
      <c r="E213" s="20" t="s">
        <v>87</v>
      </c>
      <c r="F213" s="296">
        <v>38.450000000000003</v>
      </c>
      <c r="G213" s="41"/>
      <c r="H213" s="47"/>
    </row>
    <row r="214" s="2" customFormat="1">
      <c r="A214" s="41"/>
      <c r="B214" s="47"/>
      <c r="C214" s="295" t="s">
        <v>1025</v>
      </c>
      <c r="D214" s="295" t="s">
        <v>2249</v>
      </c>
      <c r="E214" s="20" t="s">
        <v>87</v>
      </c>
      <c r="F214" s="296">
        <v>38.450000000000003</v>
      </c>
      <c r="G214" s="41"/>
      <c r="H214" s="47"/>
    </row>
    <row r="215" s="2" customFormat="1" ht="16.8" customHeight="1">
      <c r="A215" s="41"/>
      <c r="B215" s="47"/>
      <c r="C215" s="295" t="s">
        <v>1064</v>
      </c>
      <c r="D215" s="295" t="s">
        <v>1065</v>
      </c>
      <c r="E215" s="20" t="s">
        <v>87</v>
      </c>
      <c r="F215" s="296">
        <v>38.450000000000003</v>
      </c>
      <c r="G215" s="41"/>
      <c r="H215" s="47"/>
    </row>
    <row r="216" s="2" customFormat="1">
      <c r="A216" s="41"/>
      <c r="B216" s="47"/>
      <c r="C216" s="295" t="s">
        <v>1074</v>
      </c>
      <c r="D216" s="295" t="s">
        <v>1075</v>
      </c>
      <c r="E216" s="20" t="s">
        <v>87</v>
      </c>
      <c r="F216" s="296">
        <v>30.760000000000002</v>
      </c>
      <c r="G216" s="41"/>
      <c r="H216" s="47"/>
    </row>
    <row r="217" s="2" customFormat="1">
      <c r="A217" s="41"/>
      <c r="B217" s="47"/>
      <c r="C217" s="295" t="s">
        <v>1085</v>
      </c>
      <c r="D217" s="295" t="s">
        <v>1086</v>
      </c>
      <c r="E217" s="20" t="s">
        <v>87</v>
      </c>
      <c r="F217" s="296">
        <v>3.8450000000000002</v>
      </c>
      <c r="G217" s="41"/>
      <c r="H217" s="47"/>
    </row>
    <row r="218" s="2" customFormat="1">
      <c r="A218" s="41"/>
      <c r="B218" s="47"/>
      <c r="C218" s="295" t="s">
        <v>1094</v>
      </c>
      <c r="D218" s="295" t="s">
        <v>1095</v>
      </c>
      <c r="E218" s="20" t="s">
        <v>87</v>
      </c>
      <c r="F218" s="296">
        <v>3.8450000000000002</v>
      </c>
      <c r="G218" s="41"/>
      <c r="H218" s="47"/>
    </row>
    <row r="219" s="2" customFormat="1">
      <c r="A219" s="41"/>
      <c r="B219" s="47"/>
      <c r="C219" s="295" t="s">
        <v>1139</v>
      </c>
      <c r="D219" s="295" t="s">
        <v>2250</v>
      </c>
      <c r="E219" s="20" t="s">
        <v>87</v>
      </c>
      <c r="F219" s="296">
        <v>38.450000000000003</v>
      </c>
      <c r="G219" s="41"/>
      <c r="H219" s="47"/>
    </row>
    <row r="220" s="2" customFormat="1" ht="16.8" customHeight="1">
      <c r="A220" s="41"/>
      <c r="B220" s="47"/>
      <c r="C220" s="295" t="s">
        <v>1144</v>
      </c>
      <c r="D220" s="295" t="s">
        <v>1145</v>
      </c>
      <c r="E220" s="20" t="s">
        <v>87</v>
      </c>
      <c r="F220" s="296">
        <v>38.450000000000003</v>
      </c>
      <c r="G220" s="41"/>
      <c r="H220" s="47"/>
    </row>
    <row r="221" s="2" customFormat="1" ht="16.8" customHeight="1">
      <c r="A221" s="41"/>
      <c r="B221" s="47"/>
      <c r="C221" s="295" t="s">
        <v>1144</v>
      </c>
      <c r="D221" s="295" t="s">
        <v>1145</v>
      </c>
      <c r="E221" s="20" t="s">
        <v>87</v>
      </c>
      <c r="F221" s="296">
        <v>38.450000000000003</v>
      </c>
      <c r="G221" s="41"/>
      <c r="H221" s="47"/>
    </row>
    <row r="222" s="2" customFormat="1" ht="16.8" customHeight="1">
      <c r="A222" s="41"/>
      <c r="B222" s="47"/>
      <c r="C222" s="295" t="s">
        <v>1158</v>
      </c>
      <c r="D222" s="295" t="s">
        <v>1159</v>
      </c>
      <c r="E222" s="20" t="s">
        <v>87</v>
      </c>
      <c r="F222" s="296">
        <v>38.450000000000003</v>
      </c>
      <c r="G222" s="41"/>
      <c r="H222" s="47"/>
    </row>
    <row r="223" s="2" customFormat="1" ht="16.8" customHeight="1">
      <c r="A223" s="41"/>
      <c r="B223" s="47"/>
      <c r="C223" s="291" t="s">
        <v>85</v>
      </c>
      <c r="D223" s="292" t="s">
        <v>86</v>
      </c>
      <c r="E223" s="293" t="s">
        <v>87</v>
      </c>
      <c r="F223" s="294">
        <v>781.20000000000005</v>
      </c>
      <c r="G223" s="41"/>
      <c r="H223" s="47"/>
    </row>
    <row r="224" s="2" customFormat="1" ht="16.8" customHeight="1">
      <c r="A224" s="41"/>
      <c r="B224" s="47"/>
      <c r="C224" s="295" t="s">
        <v>19</v>
      </c>
      <c r="D224" s="295" t="s">
        <v>2251</v>
      </c>
      <c r="E224" s="20" t="s">
        <v>19</v>
      </c>
      <c r="F224" s="296">
        <v>42.899999999999999</v>
      </c>
      <c r="G224" s="41"/>
      <c r="H224" s="47"/>
    </row>
    <row r="225" s="2" customFormat="1" ht="16.8" customHeight="1">
      <c r="A225" s="41"/>
      <c r="B225" s="47"/>
      <c r="C225" s="295" t="s">
        <v>19</v>
      </c>
      <c r="D225" s="295" t="s">
        <v>2252</v>
      </c>
      <c r="E225" s="20" t="s">
        <v>19</v>
      </c>
      <c r="F225" s="296">
        <v>22.199999999999999</v>
      </c>
      <c r="G225" s="41"/>
      <c r="H225" s="47"/>
    </row>
    <row r="226" s="2" customFormat="1" ht="16.8" customHeight="1">
      <c r="A226" s="41"/>
      <c r="B226" s="47"/>
      <c r="C226" s="295" t="s">
        <v>19</v>
      </c>
      <c r="D226" s="295" t="s">
        <v>2253</v>
      </c>
      <c r="E226" s="20" t="s">
        <v>19</v>
      </c>
      <c r="F226" s="296">
        <v>25.699999999999999</v>
      </c>
      <c r="G226" s="41"/>
      <c r="H226" s="47"/>
    </row>
    <row r="227" s="2" customFormat="1" ht="16.8" customHeight="1">
      <c r="A227" s="41"/>
      <c r="B227" s="47"/>
      <c r="C227" s="295" t="s">
        <v>19</v>
      </c>
      <c r="D227" s="295" t="s">
        <v>2254</v>
      </c>
      <c r="E227" s="20" t="s">
        <v>19</v>
      </c>
      <c r="F227" s="296">
        <v>20.600000000000001</v>
      </c>
      <c r="G227" s="41"/>
      <c r="H227" s="47"/>
    </row>
    <row r="228" s="2" customFormat="1" ht="16.8" customHeight="1">
      <c r="A228" s="41"/>
      <c r="B228" s="47"/>
      <c r="C228" s="295" t="s">
        <v>19</v>
      </c>
      <c r="D228" s="295" t="s">
        <v>2255</v>
      </c>
      <c r="E228" s="20" t="s">
        <v>19</v>
      </c>
      <c r="F228" s="296">
        <v>135</v>
      </c>
      <c r="G228" s="41"/>
      <c r="H228" s="47"/>
    </row>
    <row r="229" s="2" customFormat="1" ht="16.8" customHeight="1">
      <c r="A229" s="41"/>
      <c r="B229" s="47"/>
      <c r="C229" s="295" t="s">
        <v>19</v>
      </c>
      <c r="D229" s="295" t="s">
        <v>2256</v>
      </c>
      <c r="E229" s="20" t="s">
        <v>19</v>
      </c>
      <c r="F229" s="296">
        <v>18.5</v>
      </c>
      <c r="G229" s="41"/>
      <c r="H229" s="47"/>
    </row>
    <row r="230" s="2" customFormat="1" ht="16.8" customHeight="1">
      <c r="A230" s="41"/>
      <c r="B230" s="47"/>
      <c r="C230" s="295" t="s">
        <v>19</v>
      </c>
      <c r="D230" s="295" t="s">
        <v>2257</v>
      </c>
      <c r="E230" s="20" t="s">
        <v>19</v>
      </c>
      <c r="F230" s="296">
        <v>52.799999999999997</v>
      </c>
      <c r="G230" s="41"/>
      <c r="H230" s="47"/>
    </row>
    <row r="231" s="2" customFormat="1" ht="16.8" customHeight="1">
      <c r="A231" s="41"/>
      <c r="B231" s="47"/>
      <c r="C231" s="295" t="s">
        <v>19</v>
      </c>
      <c r="D231" s="295" t="s">
        <v>2258</v>
      </c>
      <c r="E231" s="20" t="s">
        <v>19</v>
      </c>
      <c r="F231" s="296">
        <v>99.5</v>
      </c>
      <c r="G231" s="41"/>
      <c r="H231" s="47"/>
    </row>
    <row r="232" s="2" customFormat="1" ht="16.8" customHeight="1">
      <c r="A232" s="41"/>
      <c r="B232" s="47"/>
      <c r="C232" s="295" t="s">
        <v>19</v>
      </c>
      <c r="D232" s="295" t="s">
        <v>2259</v>
      </c>
      <c r="E232" s="20" t="s">
        <v>19</v>
      </c>
      <c r="F232" s="296">
        <v>35.799999999999997</v>
      </c>
      <c r="G232" s="41"/>
      <c r="H232" s="47"/>
    </row>
    <row r="233" s="2" customFormat="1" ht="16.8" customHeight="1">
      <c r="A233" s="41"/>
      <c r="B233" s="47"/>
      <c r="C233" s="295" t="s">
        <v>19</v>
      </c>
      <c r="D233" s="295" t="s">
        <v>2260</v>
      </c>
      <c r="E233" s="20" t="s">
        <v>19</v>
      </c>
      <c r="F233" s="296">
        <v>44.200000000000003</v>
      </c>
      <c r="G233" s="41"/>
      <c r="H233" s="47"/>
    </row>
    <row r="234" s="2" customFormat="1" ht="16.8" customHeight="1">
      <c r="A234" s="41"/>
      <c r="B234" s="47"/>
      <c r="C234" s="295" t="s">
        <v>19</v>
      </c>
      <c r="D234" s="295" t="s">
        <v>2261</v>
      </c>
      <c r="E234" s="20" t="s">
        <v>19</v>
      </c>
      <c r="F234" s="296">
        <v>107.5</v>
      </c>
      <c r="G234" s="41"/>
      <c r="H234" s="47"/>
    </row>
    <row r="235" s="2" customFormat="1" ht="16.8" customHeight="1">
      <c r="A235" s="41"/>
      <c r="B235" s="47"/>
      <c r="C235" s="295" t="s">
        <v>19</v>
      </c>
      <c r="D235" s="295" t="s">
        <v>2262</v>
      </c>
      <c r="E235" s="20" t="s">
        <v>19</v>
      </c>
      <c r="F235" s="296">
        <v>32</v>
      </c>
      <c r="G235" s="41"/>
      <c r="H235" s="47"/>
    </row>
    <row r="236" s="2" customFormat="1" ht="16.8" customHeight="1">
      <c r="A236" s="41"/>
      <c r="B236" s="47"/>
      <c r="C236" s="295" t="s">
        <v>19</v>
      </c>
      <c r="D236" s="295" t="s">
        <v>2263</v>
      </c>
      <c r="E236" s="20" t="s">
        <v>19</v>
      </c>
      <c r="F236" s="296">
        <v>22</v>
      </c>
      <c r="G236" s="41"/>
      <c r="H236" s="47"/>
    </row>
    <row r="237" s="2" customFormat="1" ht="16.8" customHeight="1">
      <c r="A237" s="41"/>
      <c r="B237" s="47"/>
      <c r="C237" s="295" t="s">
        <v>19</v>
      </c>
      <c r="D237" s="295" t="s">
        <v>2264</v>
      </c>
      <c r="E237" s="20" t="s">
        <v>19</v>
      </c>
      <c r="F237" s="296">
        <v>38.200000000000003</v>
      </c>
      <c r="G237" s="41"/>
      <c r="H237" s="47"/>
    </row>
    <row r="238" s="2" customFormat="1" ht="16.8" customHeight="1">
      <c r="A238" s="41"/>
      <c r="B238" s="47"/>
      <c r="C238" s="295" t="s">
        <v>19</v>
      </c>
      <c r="D238" s="295" t="s">
        <v>2265</v>
      </c>
      <c r="E238" s="20" t="s">
        <v>19</v>
      </c>
      <c r="F238" s="296">
        <v>84.299999999999997</v>
      </c>
      <c r="G238" s="41"/>
      <c r="H238" s="47"/>
    </row>
    <row r="239" s="2" customFormat="1" ht="16.8" customHeight="1">
      <c r="A239" s="41"/>
      <c r="B239" s="47"/>
      <c r="C239" s="295" t="s">
        <v>19</v>
      </c>
      <c r="D239" s="295" t="s">
        <v>330</v>
      </c>
      <c r="E239" s="20" t="s">
        <v>19</v>
      </c>
      <c r="F239" s="296">
        <v>781.20000000000005</v>
      </c>
      <c r="G239" s="41"/>
      <c r="H239" s="47"/>
    </row>
    <row r="240" s="2" customFormat="1" ht="16.8" customHeight="1">
      <c r="A240" s="41"/>
      <c r="B240" s="47"/>
      <c r="C240" s="297" t="s">
        <v>2142</v>
      </c>
      <c r="D240" s="41"/>
      <c r="E240" s="41"/>
      <c r="F240" s="41"/>
      <c r="G240" s="41"/>
      <c r="H240" s="47"/>
    </row>
    <row r="241" s="2" customFormat="1" ht="16.8" customHeight="1">
      <c r="A241" s="41"/>
      <c r="B241" s="47"/>
      <c r="C241" s="295" t="s">
        <v>335</v>
      </c>
      <c r="D241" s="295" t="s">
        <v>2143</v>
      </c>
      <c r="E241" s="20" t="s">
        <v>87</v>
      </c>
      <c r="F241" s="296">
        <v>3142.511</v>
      </c>
      <c r="G241" s="41"/>
      <c r="H241" s="47"/>
    </row>
    <row r="242" s="2" customFormat="1">
      <c r="A242" s="41"/>
      <c r="B242" s="47"/>
      <c r="C242" s="295" t="s">
        <v>442</v>
      </c>
      <c r="D242" s="295" t="s">
        <v>2266</v>
      </c>
      <c r="E242" s="20" t="s">
        <v>87</v>
      </c>
      <c r="F242" s="296">
        <v>781.20000000000005</v>
      </c>
      <c r="G242" s="41"/>
      <c r="H242" s="47"/>
    </row>
    <row r="243" s="2" customFormat="1" ht="16.8" customHeight="1">
      <c r="A243" s="41"/>
      <c r="B243" s="47"/>
      <c r="C243" s="295" t="s">
        <v>322</v>
      </c>
      <c r="D243" s="295" t="s">
        <v>2267</v>
      </c>
      <c r="E243" s="20" t="s">
        <v>87</v>
      </c>
      <c r="F243" s="296">
        <v>3142.511</v>
      </c>
      <c r="G243" s="41"/>
      <c r="H243" s="47"/>
    </row>
    <row r="244" s="2" customFormat="1" ht="16.8" customHeight="1">
      <c r="A244" s="41"/>
      <c r="B244" s="47"/>
      <c r="C244" s="291" t="s">
        <v>90</v>
      </c>
      <c r="D244" s="292" t="s">
        <v>91</v>
      </c>
      <c r="E244" s="293" t="s">
        <v>87</v>
      </c>
      <c r="F244" s="294">
        <v>1153.0999999999999</v>
      </c>
      <c r="G244" s="41"/>
      <c r="H244" s="47"/>
    </row>
    <row r="245" s="2" customFormat="1" ht="16.8" customHeight="1">
      <c r="A245" s="41"/>
      <c r="B245" s="47"/>
      <c r="C245" s="295" t="s">
        <v>19</v>
      </c>
      <c r="D245" s="295" t="s">
        <v>2268</v>
      </c>
      <c r="E245" s="20" t="s">
        <v>19</v>
      </c>
      <c r="F245" s="296">
        <v>21.100000000000001</v>
      </c>
      <c r="G245" s="41"/>
      <c r="H245" s="47"/>
    </row>
    <row r="246" s="2" customFormat="1" ht="16.8" customHeight="1">
      <c r="A246" s="41"/>
      <c r="B246" s="47"/>
      <c r="C246" s="295" t="s">
        <v>19</v>
      </c>
      <c r="D246" s="295" t="s">
        <v>2269</v>
      </c>
      <c r="E246" s="20" t="s">
        <v>19</v>
      </c>
      <c r="F246" s="296">
        <v>63.200000000000003</v>
      </c>
      <c r="G246" s="41"/>
      <c r="H246" s="47"/>
    </row>
    <row r="247" s="2" customFormat="1" ht="16.8" customHeight="1">
      <c r="A247" s="41"/>
      <c r="B247" s="47"/>
      <c r="C247" s="295" t="s">
        <v>19</v>
      </c>
      <c r="D247" s="295" t="s">
        <v>2270</v>
      </c>
      <c r="E247" s="20" t="s">
        <v>19</v>
      </c>
      <c r="F247" s="296">
        <v>88.599999999999994</v>
      </c>
      <c r="G247" s="41"/>
      <c r="H247" s="47"/>
    </row>
    <row r="248" s="2" customFormat="1" ht="16.8" customHeight="1">
      <c r="A248" s="41"/>
      <c r="B248" s="47"/>
      <c r="C248" s="295" t="s">
        <v>19</v>
      </c>
      <c r="D248" s="295" t="s">
        <v>2271</v>
      </c>
      <c r="E248" s="20" t="s">
        <v>19</v>
      </c>
      <c r="F248" s="296">
        <v>37.5</v>
      </c>
      <c r="G248" s="41"/>
      <c r="H248" s="47"/>
    </row>
    <row r="249" s="2" customFormat="1" ht="16.8" customHeight="1">
      <c r="A249" s="41"/>
      <c r="B249" s="47"/>
      <c r="C249" s="295" t="s">
        <v>19</v>
      </c>
      <c r="D249" s="295" t="s">
        <v>2272</v>
      </c>
      <c r="E249" s="20" t="s">
        <v>19</v>
      </c>
      <c r="F249" s="296">
        <v>48.299999999999997</v>
      </c>
      <c r="G249" s="41"/>
      <c r="H249" s="47"/>
    </row>
    <row r="250" s="2" customFormat="1" ht="16.8" customHeight="1">
      <c r="A250" s="41"/>
      <c r="B250" s="47"/>
      <c r="C250" s="295" t="s">
        <v>19</v>
      </c>
      <c r="D250" s="295" t="s">
        <v>2273</v>
      </c>
      <c r="E250" s="20" t="s">
        <v>19</v>
      </c>
      <c r="F250" s="296">
        <v>162.30000000000001</v>
      </c>
      <c r="G250" s="41"/>
      <c r="H250" s="47"/>
    </row>
    <row r="251" s="2" customFormat="1" ht="16.8" customHeight="1">
      <c r="A251" s="41"/>
      <c r="B251" s="47"/>
      <c r="C251" s="295" t="s">
        <v>19</v>
      </c>
      <c r="D251" s="295" t="s">
        <v>2274</v>
      </c>
      <c r="E251" s="20" t="s">
        <v>19</v>
      </c>
      <c r="F251" s="296">
        <v>23.600000000000001</v>
      </c>
      <c r="G251" s="41"/>
      <c r="H251" s="47"/>
    </row>
    <row r="252" s="2" customFormat="1" ht="16.8" customHeight="1">
      <c r="A252" s="41"/>
      <c r="B252" s="47"/>
      <c r="C252" s="295" t="s">
        <v>19</v>
      </c>
      <c r="D252" s="295" t="s">
        <v>2275</v>
      </c>
      <c r="E252" s="20" t="s">
        <v>19</v>
      </c>
      <c r="F252" s="296">
        <v>82.799999999999997</v>
      </c>
      <c r="G252" s="41"/>
      <c r="H252" s="47"/>
    </row>
    <row r="253" s="2" customFormat="1" ht="16.8" customHeight="1">
      <c r="A253" s="41"/>
      <c r="B253" s="47"/>
      <c r="C253" s="295" t="s">
        <v>19</v>
      </c>
      <c r="D253" s="295" t="s">
        <v>2276</v>
      </c>
      <c r="E253" s="20" t="s">
        <v>19</v>
      </c>
      <c r="F253" s="296">
        <v>125.2</v>
      </c>
      <c r="G253" s="41"/>
      <c r="H253" s="47"/>
    </row>
    <row r="254" s="2" customFormat="1" ht="16.8" customHeight="1">
      <c r="A254" s="41"/>
      <c r="B254" s="47"/>
      <c r="C254" s="295" t="s">
        <v>19</v>
      </c>
      <c r="D254" s="295" t="s">
        <v>2277</v>
      </c>
      <c r="E254" s="20" t="s">
        <v>19</v>
      </c>
      <c r="F254" s="296">
        <v>80</v>
      </c>
      <c r="G254" s="41"/>
      <c r="H254" s="47"/>
    </row>
    <row r="255" s="2" customFormat="1" ht="16.8" customHeight="1">
      <c r="A255" s="41"/>
      <c r="B255" s="47"/>
      <c r="C255" s="295" t="s">
        <v>19</v>
      </c>
      <c r="D255" s="295" t="s">
        <v>2278</v>
      </c>
      <c r="E255" s="20" t="s">
        <v>19</v>
      </c>
      <c r="F255" s="296">
        <v>13.5</v>
      </c>
      <c r="G255" s="41"/>
      <c r="H255" s="47"/>
    </row>
    <row r="256" s="2" customFormat="1" ht="16.8" customHeight="1">
      <c r="A256" s="41"/>
      <c r="B256" s="47"/>
      <c r="C256" s="295" t="s">
        <v>19</v>
      </c>
      <c r="D256" s="295" t="s">
        <v>2279</v>
      </c>
      <c r="E256" s="20" t="s">
        <v>19</v>
      </c>
      <c r="F256" s="296">
        <v>130</v>
      </c>
      <c r="G256" s="41"/>
      <c r="H256" s="47"/>
    </row>
    <row r="257" s="2" customFormat="1" ht="16.8" customHeight="1">
      <c r="A257" s="41"/>
      <c r="B257" s="47"/>
      <c r="C257" s="295" t="s">
        <v>19</v>
      </c>
      <c r="D257" s="295" t="s">
        <v>2280</v>
      </c>
      <c r="E257" s="20" t="s">
        <v>19</v>
      </c>
      <c r="F257" s="296">
        <v>36.200000000000003</v>
      </c>
      <c r="G257" s="41"/>
      <c r="H257" s="47"/>
    </row>
    <row r="258" s="2" customFormat="1" ht="16.8" customHeight="1">
      <c r="A258" s="41"/>
      <c r="B258" s="47"/>
      <c r="C258" s="295" t="s">
        <v>19</v>
      </c>
      <c r="D258" s="295" t="s">
        <v>2281</v>
      </c>
      <c r="E258" s="20" t="s">
        <v>19</v>
      </c>
      <c r="F258" s="296">
        <v>92.700000000000003</v>
      </c>
      <c r="G258" s="41"/>
      <c r="H258" s="47"/>
    </row>
    <row r="259" s="2" customFormat="1" ht="16.8" customHeight="1">
      <c r="A259" s="41"/>
      <c r="B259" s="47"/>
      <c r="C259" s="295" t="s">
        <v>19</v>
      </c>
      <c r="D259" s="295" t="s">
        <v>2282</v>
      </c>
      <c r="E259" s="20" t="s">
        <v>19</v>
      </c>
      <c r="F259" s="296">
        <v>82.700000000000003</v>
      </c>
      <c r="G259" s="41"/>
      <c r="H259" s="47"/>
    </row>
    <row r="260" s="2" customFormat="1" ht="16.8" customHeight="1">
      <c r="A260" s="41"/>
      <c r="B260" s="47"/>
      <c r="C260" s="295" t="s">
        <v>19</v>
      </c>
      <c r="D260" s="295" t="s">
        <v>2283</v>
      </c>
      <c r="E260" s="20" t="s">
        <v>19</v>
      </c>
      <c r="F260" s="296">
        <v>65.400000000000006</v>
      </c>
      <c r="G260" s="41"/>
      <c r="H260" s="47"/>
    </row>
    <row r="261" s="2" customFormat="1" ht="16.8" customHeight="1">
      <c r="A261" s="41"/>
      <c r="B261" s="47"/>
      <c r="C261" s="295" t="s">
        <v>19</v>
      </c>
      <c r="D261" s="295" t="s">
        <v>330</v>
      </c>
      <c r="E261" s="20" t="s">
        <v>19</v>
      </c>
      <c r="F261" s="296">
        <v>1153.0999999999999</v>
      </c>
      <c r="G261" s="41"/>
      <c r="H261" s="47"/>
    </row>
    <row r="262" s="2" customFormat="1" ht="16.8" customHeight="1">
      <c r="A262" s="41"/>
      <c r="B262" s="47"/>
      <c r="C262" s="297" t="s">
        <v>2142</v>
      </c>
      <c r="D262" s="41"/>
      <c r="E262" s="41"/>
      <c r="F262" s="41"/>
      <c r="G262" s="41"/>
      <c r="H262" s="47"/>
    </row>
    <row r="263" s="2" customFormat="1" ht="16.8" customHeight="1">
      <c r="A263" s="41"/>
      <c r="B263" s="47"/>
      <c r="C263" s="295" t="s">
        <v>335</v>
      </c>
      <c r="D263" s="295" t="s">
        <v>2143</v>
      </c>
      <c r="E263" s="20" t="s">
        <v>87</v>
      </c>
      <c r="F263" s="296">
        <v>3142.511</v>
      </c>
      <c r="G263" s="41"/>
      <c r="H263" s="47"/>
    </row>
    <row r="264" s="2" customFormat="1">
      <c r="A264" s="41"/>
      <c r="B264" s="47"/>
      <c r="C264" s="295" t="s">
        <v>442</v>
      </c>
      <c r="D264" s="295" t="s">
        <v>2266</v>
      </c>
      <c r="E264" s="20" t="s">
        <v>87</v>
      </c>
      <c r="F264" s="296">
        <v>1153.0999999999999</v>
      </c>
      <c r="G264" s="41"/>
      <c r="H264" s="47"/>
    </row>
    <row r="265" s="2" customFormat="1" ht="16.8" customHeight="1">
      <c r="A265" s="41"/>
      <c r="B265" s="47"/>
      <c r="C265" s="295" t="s">
        <v>322</v>
      </c>
      <c r="D265" s="295" t="s">
        <v>2267</v>
      </c>
      <c r="E265" s="20" t="s">
        <v>87</v>
      </c>
      <c r="F265" s="296">
        <v>3142.511</v>
      </c>
      <c r="G265" s="41"/>
      <c r="H265" s="47"/>
    </row>
    <row r="266" s="2" customFormat="1" ht="16.8" customHeight="1">
      <c r="A266" s="41"/>
      <c r="B266" s="47"/>
      <c r="C266" s="291" t="s">
        <v>94</v>
      </c>
      <c r="D266" s="292" t="s">
        <v>95</v>
      </c>
      <c r="E266" s="293" t="s">
        <v>87</v>
      </c>
      <c r="F266" s="294">
        <v>258.10000000000002</v>
      </c>
      <c r="G266" s="41"/>
      <c r="H266" s="47"/>
    </row>
    <row r="267" s="2" customFormat="1" ht="16.8" customHeight="1">
      <c r="A267" s="41"/>
      <c r="B267" s="47"/>
      <c r="C267" s="295" t="s">
        <v>19</v>
      </c>
      <c r="D267" s="295" t="s">
        <v>2284</v>
      </c>
      <c r="E267" s="20" t="s">
        <v>19</v>
      </c>
      <c r="F267" s="296">
        <v>8.5</v>
      </c>
      <c r="G267" s="41"/>
      <c r="H267" s="47"/>
    </row>
    <row r="268" s="2" customFormat="1" ht="16.8" customHeight="1">
      <c r="A268" s="41"/>
      <c r="B268" s="47"/>
      <c r="C268" s="295" t="s">
        <v>19</v>
      </c>
      <c r="D268" s="295" t="s">
        <v>2285</v>
      </c>
      <c r="E268" s="20" t="s">
        <v>19</v>
      </c>
      <c r="F268" s="296">
        <v>6.5999999999999996</v>
      </c>
      <c r="G268" s="41"/>
      <c r="H268" s="47"/>
    </row>
    <row r="269" s="2" customFormat="1" ht="16.8" customHeight="1">
      <c r="A269" s="41"/>
      <c r="B269" s="47"/>
      <c r="C269" s="295" t="s">
        <v>19</v>
      </c>
      <c r="D269" s="295" t="s">
        <v>2286</v>
      </c>
      <c r="E269" s="20" t="s">
        <v>19</v>
      </c>
      <c r="F269" s="296">
        <v>35.399999999999999</v>
      </c>
      <c r="G269" s="41"/>
      <c r="H269" s="47"/>
    </row>
    <row r="270" s="2" customFormat="1" ht="16.8" customHeight="1">
      <c r="A270" s="41"/>
      <c r="B270" s="47"/>
      <c r="C270" s="295" t="s">
        <v>19</v>
      </c>
      <c r="D270" s="295" t="s">
        <v>2287</v>
      </c>
      <c r="E270" s="20" t="s">
        <v>19</v>
      </c>
      <c r="F270" s="296">
        <v>1.2</v>
      </c>
      <c r="G270" s="41"/>
      <c r="H270" s="47"/>
    </row>
    <row r="271" s="2" customFormat="1" ht="16.8" customHeight="1">
      <c r="A271" s="41"/>
      <c r="B271" s="47"/>
      <c r="C271" s="295" t="s">
        <v>19</v>
      </c>
      <c r="D271" s="295" t="s">
        <v>2288</v>
      </c>
      <c r="E271" s="20" t="s">
        <v>19</v>
      </c>
      <c r="F271" s="296">
        <v>22.899999999999999</v>
      </c>
      <c r="G271" s="41"/>
      <c r="H271" s="47"/>
    </row>
    <row r="272" s="2" customFormat="1" ht="16.8" customHeight="1">
      <c r="A272" s="41"/>
      <c r="B272" s="47"/>
      <c r="C272" s="295" t="s">
        <v>19</v>
      </c>
      <c r="D272" s="295" t="s">
        <v>2289</v>
      </c>
      <c r="E272" s="20" t="s">
        <v>19</v>
      </c>
      <c r="F272" s="296">
        <v>28.100000000000001</v>
      </c>
      <c r="G272" s="41"/>
      <c r="H272" s="47"/>
    </row>
    <row r="273" s="2" customFormat="1" ht="16.8" customHeight="1">
      <c r="A273" s="41"/>
      <c r="B273" s="47"/>
      <c r="C273" s="295" t="s">
        <v>19</v>
      </c>
      <c r="D273" s="295" t="s">
        <v>2290</v>
      </c>
      <c r="E273" s="20" t="s">
        <v>19</v>
      </c>
      <c r="F273" s="296">
        <v>51</v>
      </c>
      <c r="G273" s="41"/>
      <c r="H273" s="47"/>
    </row>
    <row r="274" s="2" customFormat="1" ht="16.8" customHeight="1">
      <c r="A274" s="41"/>
      <c r="B274" s="47"/>
      <c r="C274" s="295" t="s">
        <v>19</v>
      </c>
      <c r="D274" s="295" t="s">
        <v>2291</v>
      </c>
      <c r="E274" s="20" t="s">
        <v>19</v>
      </c>
      <c r="F274" s="296">
        <v>50.299999999999997</v>
      </c>
      <c r="G274" s="41"/>
      <c r="H274" s="47"/>
    </row>
    <row r="275" s="2" customFormat="1" ht="16.8" customHeight="1">
      <c r="A275" s="41"/>
      <c r="B275" s="47"/>
      <c r="C275" s="295" t="s">
        <v>19</v>
      </c>
      <c r="D275" s="295" t="s">
        <v>2292</v>
      </c>
      <c r="E275" s="20" t="s">
        <v>19</v>
      </c>
      <c r="F275" s="296">
        <v>31.199999999999999</v>
      </c>
      <c r="G275" s="41"/>
      <c r="H275" s="47"/>
    </row>
    <row r="276" s="2" customFormat="1" ht="16.8" customHeight="1">
      <c r="A276" s="41"/>
      <c r="B276" s="47"/>
      <c r="C276" s="295" t="s">
        <v>19</v>
      </c>
      <c r="D276" s="295" t="s">
        <v>2293</v>
      </c>
      <c r="E276" s="20" t="s">
        <v>19</v>
      </c>
      <c r="F276" s="296">
        <v>10.300000000000001</v>
      </c>
      <c r="G276" s="41"/>
      <c r="H276" s="47"/>
    </row>
    <row r="277" s="2" customFormat="1" ht="16.8" customHeight="1">
      <c r="A277" s="41"/>
      <c r="B277" s="47"/>
      <c r="C277" s="295" t="s">
        <v>19</v>
      </c>
      <c r="D277" s="295" t="s">
        <v>2294</v>
      </c>
      <c r="E277" s="20" t="s">
        <v>19</v>
      </c>
      <c r="F277" s="296">
        <v>7.0999999999999996</v>
      </c>
      <c r="G277" s="41"/>
      <c r="H277" s="47"/>
    </row>
    <row r="278" s="2" customFormat="1" ht="16.8" customHeight="1">
      <c r="A278" s="41"/>
      <c r="B278" s="47"/>
      <c r="C278" s="295" t="s">
        <v>19</v>
      </c>
      <c r="D278" s="295" t="s">
        <v>2295</v>
      </c>
      <c r="E278" s="20" t="s">
        <v>19</v>
      </c>
      <c r="F278" s="296">
        <v>5.5</v>
      </c>
      <c r="G278" s="41"/>
      <c r="H278" s="47"/>
    </row>
    <row r="279" s="2" customFormat="1" ht="16.8" customHeight="1">
      <c r="A279" s="41"/>
      <c r="B279" s="47"/>
      <c r="C279" s="295" t="s">
        <v>19</v>
      </c>
      <c r="D279" s="295" t="s">
        <v>330</v>
      </c>
      <c r="E279" s="20" t="s">
        <v>19</v>
      </c>
      <c r="F279" s="296">
        <v>258.10000000000002</v>
      </c>
      <c r="G279" s="41"/>
      <c r="H279" s="47"/>
    </row>
    <row r="280" s="2" customFormat="1" ht="16.8" customHeight="1">
      <c r="A280" s="41"/>
      <c r="B280" s="47"/>
      <c r="C280" s="297" t="s">
        <v>2142</v>
      </c>
      <c r="D280" s="41"/>
      <c r="E280" s="41"/>
      <c r="F280" s="41"/>
      <c r="G280" s="41"/>
      <c r="H280" s="47"/>
    </row>
    <row r="281" s="2" customFormat="1" ht="16.8" customHeight="1">
      <c r="A281" s="41"/>
      <c r="B281" s="47"/>
      <c r="C281" s="295" t="s">
        <v>335</v>
      </c>
      <c r="D281" s="295" t="s">
        <v>2143</v>
      </c>
      <c r="E281" s="20" t="s">
        <v>87</v>
      </c>
      <c r="F281" s="296">
        <v>3142.511</v>
      </c>
      <c r="G281" s="41"/>
      <c r="H281" s="47"/>
    </row>
    <row r="282" s="2" customFormat="1">
      <c r="A282" s="41"/>
      <c r="B282" s="47"/>
      <c r="C282" s="295" t="s">
        <v>425</v>
      </c>
      <c r="D282" s="295" t="s">
        <v>2296</v>
      </c>
      <c r="E282" s="20" t="s">
        <v>87</v>
      </c>
      <c r="F282" s="296">
        <v>258.10000000000002</v>
      </c>
      <c r="G282" s="41"/>
      <c r="H282" s="47"/>
    </row>
    <row r="283" s="2" customFormat="1" ht="16.8" customHeight="1">
      <c r="A283" s="41"/>
      <c r="B283" s="47"/>
      <c r="C283" s="295" t="s">
        <v>322</v>
      </c>
      <c r="D283" s="295" t="s">
        <v>2267</v>
      </c>
      <c r="E283" s="20" t="s">
        <v>87</v>
      </c>
      <c r="F283" s="296">
        <v>3142.511</v>
      </c>
      <c r="G283" s="41"/>
      <c r="H283" s="47"/>
    </row>
    <row r="284" s="2" customFormat="1" ht="16.8" customHeight="1">
      <c r="A284" s="41"/>
      <c r="B284" s="47"/>
      <c r="C284" s="291" t="s">
        <v>97</v>
      </c>
      <c r="D284" s="292" t="s">
        <v>98</v>
      </c>
      <c r="E284" s="293" t="s">
        <v>87</v>
      </c>
      <c r="F284" s="294">
        <v>297.80000000000001</v>
      </c>
      <c r="G284" s="41"/>
      <c r="H284" s="47"/>
    </row>
    <row r="285" s="2" customFormat="1" ht="16.8" customHeight="1">
      <c r="A285" s="41"/>
      <c r="B285" s="47"/>
      <c r="C285" s="295" t="s">
        <v>19</v>
      </c>
      <c r="D285" s="295" t="s">
        <v>2297</v>
      </c>
      <c r="E285" s="20" t="s">
        <v>19</v>
      </c>
      <c r="F285" s="296">
        <v>3.7000000000000002</v>
      </c>
      <c r="G285" s="41"/>
      <c r="H285" s="47"/>
    </row>
    <row r="286" s="2" customFormat="1" ht="16.8" customHeight="1">
      <c r="A286" s="41"/>
      <c r="B286" s="47"/>
      <c r="C286" s="295" t="s">
        <v>19</v>
      </c>
      <c r="D286" s="295" t="s">
        <v>2298</v>
      </c>
      <c r="E286" s="20" t="s">
        <v>19</v>
      </c>
      <c r="F286" s="296">
        <v>12.5</v>
      </c>
      <c r="G286" s="41"/>
      <c r="H286" s="47"/>
    </row>
    <row r="287" s="2" customFormat="1" ht="16.8" customHeight="1">
      <c r="A287" s="41"/>
      <c r="B287" s="47"/>
      <c r="C287" s="295" t="s">
        <v>19</v>
      </c>
      <c r="D287" s="295" t="s">
        <v>2299</v>
      </c>
      <c r="E287" s="20" t="s">
        <v>19</v>
      </c>
      <c r="F287" s="296">
        <v>5.9000000000000004</v>
      </c>
      <c r="G287" s="41"/>
      <c r="H287" s="47"/>
    </row>
    <row r="288" s="2" customFormat="1" ht="16.8" customHeight="1">
      <c r="A288" s="41"/>
      <c r="B288" s="47"/>
      <c r="C288" s="295" t="s">
        <v>19</v>
      </c>
      <c r="D288" s="295" t="s">
        <v>2300</v>
      </c>
      <c r="E288" s="20" t="s">
        <v>19</v>
      </c>
      <c r="F288" s="296">
        <v>10.800000000000001</v>
      </c>
      <c r="G288" s="41"/>
      <c r="H288" s="47"/>
    </row>
    <row r="289" s="2" customFormat="1" ht="16.8" customHeight="1">
      <c r="A289" s="41"/>
      <c r="B289" s="47"/>
      <c r="C289" s="295" t="s">
        <v>19</v>
      </c>
      <c r="D289" s="295" t="s">
        <v>2301</v>
      </c>
      <c r="E289" s="20" t="s">
        <v>19</v>
      </c>
      <c r="F289" s="296">
        <v>3.5</v>
      </c>
      <c r="G289" s="41"/>
      <c r="H289" s="47"/>
    </row>
    <row r="290" s="2" customFormat="1" ht="16.8" customHeight="1">
      <c r="A290" s="41"/>
      <c r="B290" s="47"/>
      <c r="C290" s="295" t="s">
        <v>19</v>
      </c>
      <c r="D290" s="295" t="s">
        <v>2302</v>
      </c>
      <c r="E290" s="20" t="s">
        <v>19</v>
      </c>
      <c r="F290" s="296">
        <v>61.700000000000003</v>
      </c>
      <c r="G290" s="41"/>
      <c r="H290" s="47"/>
    </row>
    <row r="291" s="2" customFormat="1" ht="16.8" customHeight="1">
      <c r="A291" s="41"/>
      <c r="B291" s="47"/>
      <c r="C291" s="295" t="s">
        <v>19</v>
      </c>
      <c r="D291" s="295" t="s">
        <v>2303</v>
      </c>
      <c r="E291" s="20" t="s">
        <v>19</v>
      </c>
      <c r="F291" s="296">
        <v>4.2999999999999998</v>
      </c>
      <c r="G291" s="41"/>
      <c r="H291" s="47"/>
    </row>
    <row r="292" s="2" customFormat="1" ht="16.8" customHeight="1">
      <c r="A292" s="41"/>
      <c r="B292" s="47"/>
      <c r="C292" s="295" t="s">
        <v>19</v>
      </c>
      <c r="D292" s="295" t="s">
        <v>2304</v>
      </c>
      <c r="E292" s="20" t="s">
        <v>19</v>
      </c>
      <c r="F292" s="296">
        <v>19</v>
      </c>
      <c r="G292" s="41"/>
      <c r="H292" s="47"/>
    </row>
    <row r="293" s="2" customFormat="1" ht="16.8" customHeight="1">
      <c r="A293" s="41"/>
      <c r="B293" s="47"/>
      <c r="C293" s="295" t="s">
        <v>19</v>
      </c>
      <c r="D293" s="295" t="s">
        <v>2305</v>
      </c>
      <c r="E293" s="20" t="s">
        <v>19</v>
      </c>
      <c r="F293" s="296">
        <v>42.600000000000001</v>
      </c>
      <c r="G293" s="41"/>
      <c r="H293" s="47"/>
    </row>
    <row r="294" s="2" customFormat="1" ht="16.8" customHeight="1">
      <c r="A294" s="41"/>
      <c r="B294" s="47"/>
      <c r="C294" s="295" t="s">
        <v>19</v>
      </c>
      <c r="D294" s="295" t="s">
        <v>2306</v>
      </c>
      <c r="E294" s="20" t="s">
        <v>19</v>
      </c>
      <c r="F294" s="296">
        <v>10.300000000000001</v>
      </c>
      <c r="G294" s="41"/>
      <c r="H294" s="47"/>
    </row>
    <row r="295" s="2" customFormat="1" ht="16.8" customHeight="1">
      <c r="A295" s="41"/>
      <c r="B295" s="47"/>
      <c r="C295" s="295" t="s">
        <v>19</v>
      </c>
      <c r="D295" s="295" t="s">
        <v>2307</v>
      </c>
      <c r="E295" s="20" t="s">
        <v>19</v>
      </c>
      <c r="F295" s="296">
        <v>15.9</v>
      </c>
      <c r="G295" s="41"/>
      <c r="H295" s="47"/>
    </row>
    <row r="296" s="2" customFormat="1" ht="16.8" customHeight="1">
      <c r="A296" s="41"/>
      <c r="B296" s="47"/>
      <c r="C296" s="295" t="s">
        <v>19</v>
      </c>
      <c r="D296" s="295" t="s">
        <v>2308</v>
      </c>
      <c r="E296" s="20" t="s">
        <v>19</v>
      </c>
      <c r="F296" s="296">
        <v>60.899999999999999</v>
      </c>
      <c r="G296" s="41"/>
      <c r="H296" s="47"/>
    </row>
    <row r="297" s="2" customFormat="1" ht="16.8" customHeight="1">
      <c r="A297" s="41"/>
      <c r="B297" s="47"/>
      <c r="C297" s="295" t="s">
        <v>19</v>
      </c>
      <c r="D297" s="295" t="s">
        <v>2309</v>
      </c>
      <c r="E297" s="20" t="s">
        <v>19</v>
      </c>
      <c r="F297" s="296">
        <v>14.199999999999999</v>
      </c>
      <c r="G297" s="41"/>
      <c r="H297" s="47"/>
    </row>
    <row r="298" s="2" customFormat="1" ht="16.8" customHeight="1">
      <c r="A298" s="41"/>
      <c r="B298" s="47"/>
      <c r="C298" s="295" t="s">
        <v>19</v>
      </c>
      <c r="D298" s="295" t="s">
        <v>2310</v>
      </c>
      <c r="E298" s="20" t="s">
        <v>19</v>
      </c>
      <c r="F298" s="296">
        <v>6.5999999999999996</v>
      </c>
      <c r="G298" s="41"/>
      <c r="H298" s="47"/>
    </row>
    <row r="299" s="2" customFormat="1" ht="16.8" customHeight="1">
      <c r="A299" s="41"/>
      <c r="B299" s="47"/>
      <c r="C299" s="295" t="s">
        <v>19</v>
      </c>
      <c r="D299" s="295" t="s">
        <v>2311</v>
      </c>
      <c r="E299" s="20" t="s">
        <v>19</v>
      </c>
      <c r="F299" s="296">
        <v>12.9</v>
      </c>
      <c r="G299" s="41"/>
      <c r="H299" s="47"/>
    </row>
    <row r="300" s="2" customFormat="1" ht="16.8" customHeight="1">
      <c r="A300" s="41"/>
      <c r="B300" s="47"/>
      <c r="C300" s="295" t="s">
        <v>19</v>
      </c>
      <c r="D300" s="295" t="s">
        <v>2312</v>
      </c>
      <c r="E300" s="20" t="s">
        <v>19</v>
      </c>
      <c r="F300" s="296">
        <v>13</v>
      </c>
      <c r="G300" s="41"/>
      <c r="H300" s="47"/>
    </row>
    <row r="301" s="2" customFormat="1" ht="16.8" customHeight="1">
      <c r="A301" s="41"/>
      <c r="B301" s="47"/>
      <c r="C301" s="295" t="s">
        <v>19</v>
      </c>
      <c r="D301" s="295" t="s">
        <v>330</v>
      </c>
      <c r="E301" s="20" t="s">
        <v>19</v>
      </c>
      <c r="F301" s="296">
        <v>297.80000000000001</v>
      </c>
      <c r="G301" s="41"/>
      <c r="H301" s="47"/>
    </row>
    <row r="302" s="2" customFormat="1" ht="16.8" customHeight="1">
      <c r="A302" s="41"/>
      <c r="B302" s="47"/>
      <c r="C302" s="297" t="s">
        <v>2142</v>
      </c>
      <c r="D302" s="41"/>
      <c r="E302" s="41"/>
      <c r="F302" s="41"/>
      <c r="G302" s="41"/>
      <c r="H302" s="47"/>
    </row>
    <row r="303" s="2" customFormat="1" ht="16.8" customHeight="1">
      <c r="A303" s="41"/>
      <c r="B303" s="47"/>
      <c r="C303" s="295" t="s">
        <v>335</v>
      </c>
      <c r="D303" s="295" t="s">
        <v>2143</v>
      </c>
      <c r="E303" s="20" t="s">
        <v>87</v>
      </c>
      <c r="F303" s="296">
        <v>3142.511</v>
      </c>
      <c r="G303" s="41"/>
      <c r="H303" s="47"/>
    </row>
    <row r="304" s="2" customFormat="1">
      <c r="A304" s="41"/>
      <c r="B304" s="47"/>
      <c r="C304" s="295" t="s">
        <v>425</v>
      </c>
      <c r="D304" s="295" t="s">
        <v>2296</v>
      </c>
      <c r="E304" s="20" t="s">
        <v>87</v>
      </c>
      <c r="F304" s="296">
        <v>297.80000000000001</v>
      </c>
      <c r="G304" s="41"/>
      <c r="H304" s="47"/>
    </row>
    <row r="305" s="2" customFormat="1" ht="16.8" customHeight="1">
      <c r="A305" s="41"/>
      <c r="B305" s="47"/>
      <c r="C305" s="295" t="s">
        <v>322</v>
      </c>
      <c r="D305" s="295" t="s">
        <v>2267</v>
      </c>
      <c r="E305" s="20" t="s">
        <v>87</v>
      </c>
      <c r="F305" s="296">
        <v>3142.511</v>
      </c>
      <c r="G305" s="41"/>
      <c r="H305" s="47"/>
    </row>
    <row r="306" s="2" customFormat="1" ht="16.8" customHeight="1">
      <c r="A306" s="41"/>
      <c r="B306" s="47"/>
      <c r="C306" s="291" t="s">
        <v>100</v>
      </c>
      <c r="D306" s="292" t="s">
        <v>101</v>
      </c>
      <c r="E306" s="293" t="s">
        <v>87</v>
      </c>
      <c r="F306" s="294">
        <v>54.649999999999999</v>
      </c>
      <c r="G306" s="41"/>
      <c r="H306" s="47"/>
    </row>
    <row r="307" s="2" customFormat="1" ht="16.8" customHeight="1">
      <c r="A307" s="41"/>
      <c r="B307" s="47"/>
      <c r="C307" s="295" t="s">
        <v>19</v>
      </c>
      <c r="D307" s="295" t="s">
        <v>2313</v>
      </c>
      <c r="E307" s="20" t="s">
        <v>19</v>
      </c>
      <c r="F307" s="296">
        <v>3.2000000000000002</v>
      </c>
      <c r="G307" s="41"/>
      <c r="H307" s="47"/>
    </row>
    <row r="308" s="2" customFormat="1" ht="16.8" customHeight="1">
      <c r="A308" s="41"/>
      <c r="B308" s="47"/>
      <c r="C308" s="295" t="s">
        <v>19</v>
      </c>
      <c r="D308" s="295" t="s">
        <v>2314</v>
      </c>
      <c r="E308" s="20" t="s">
        <v>19</v>
      </c>
      <c r="F308" s="296">
        <v>0.5</v>
      </c>
      <c r="G308" s="41"/>
      <c r="H308" s="47"/>
    </row>
    <row r="309" s="2" customFormat="1" ht="16.8" customHeight="1">
      <c r="A309" s="41"/>
      <c r="B309" s="47"/>
      <c r="C309" s="295" t="s">
        <v>19</v>
      </c>
      <c r="D309" s="295" t="s">
        <v>2315</v>
      </c>
      <c r="E309" s="20" t="s">
        <v>19</v>
      </c>
      <c r="F309" s="296">
        <v>2</v>
      </c>
      <c r="G309" s="41"/>
      <c r="H309" s="47"/>
    </row>
    <row r="310" s="2" customFormat="1" ht="16.8" customHeight="1">
      <c r="A310" s="41"/>
      <c r="B310" s="47"/>
      <c r="C310" s="295" t="s">
        <v>19</v>
      </c>
      <c r="D310" s="295" t="s">
        <v>2316</v>
      </c>
      <c r="E310" s="20" t="s">
        <v>19</v>
      </c>
      <c r="F310" s="296">
        <v>0.29999999999999999</v>
      </c>
      <c r="G310" s="41"/>
      <c r="H310" s="47"/>
    </row>
    <row r="311" s="2" customFormat="1" ht="16.8" customHeight="1">
      <c r="A311" s="41"/>
      <c r="B311" s="47"/>
      <c r="C311" s="295" t="s">
        <v>19</v>
      </c>
      <c r="D311" s="295" t="s">
        <v>2317</v>
      </c>
      <c r="E311" s="20" t="s">
        <v>19</v>
      </c>
      <c r="F311" s="296">
        <v>23</v>
      </c>
      <c r="G311" s="41"/>
      <c r="H311" s="47"/>
    </row>
    <row r="312" s="2" customFormat="1" ht="16.8" customHeight="1">
      <c r="A312" s="41"/>
      <c r="B312" s="47"/>
      <c r="C312" s="295" t="s">
        <v>19</v>
      </c>
      <c r="D312" s="295" t="s">
        <v>2318</v>
      </c>
      <c r="E312" s="20" t="s">
        <v>19</v>
      </c>
      <c r="F312" s="296">
        <v>0.14999999999999999</v>
      </c>
      <c r="G312" s="41"/>
      <c r="H312" s="47"/>
    </row>
    <row r="313" s="2" customFormat="1" ht="16.8" customHeight="1">
      <c r="A313" s="41"/>
      <c r="B313" s="47"/>
      <c r="C313" s="295" t="s">
        <v>19</v>
      </c>
      <c r="D313" s="295" t="s">
        <v>2319</v>
      </c>
      <c r="E313" s="20" t="s">
        <v>19</v>
      </c>
      <c r="F313" s="296">
        <v>5</v>
      </c>
      <c r="G313" s="41"/>
      <c r="H313" s="47"/>
    </row>
    <row r="314" s="2" customFormat="1" ht="16.8" customHeight="1">
      <c r="A314" s="41"/>
      <c r="B314" s="47"/>
      <c r="C314" s="295" t="s">
        <v>19</v>
      </c>
      <c r="D314" s="295" t="s">
        <v>2320</v>
      </c>
      <c r="E314" s="20" t="s">
        <v>19</v>
      </c>
      <c r="F314" s="296">
        <v>1.3</v>
      </c>
      <c r="G314" s="41"/>
      <c r="H314" s="47"/>
    </row>
    <row r="315" s="2" customFormat="1" ht="16.8" customHeight="1">
      <c r="A315" s="41"/>
      <c r="B315" s="47"/>
      <c r="C315" s="295" t="s">
        <v>19</v>
      </c>
      <c r="D315" s="295" t="s">
        <v>2321</v>
      </c>
      <c r="E315" s="20" t="s">
        <v>19</v>
      </c>
      <c r="F315" s="296">
        <v>0.29999999999999999</v>
      </c>
      <c r="G315" s="41"/>
      <c r="H315" s="47"/>
    </row>
    <row r="316" s="2" customFormat="1" ht="16.8" customHeight="1">
      <c r="A316" s="41"/>
      <c r="B316" s="47"/>
      <c r="C316" s="295" t="s">
        <v>19</v>
      </c>
      <c r="D316" s="295" t="s">
        <v>2322</v>
      </c>
      <c r="E316" s="20" t="s">
        <v>19</v>
      </c>
      <c r="F316" s="296">
        <v>2</v>
      </c>
      <c r="G316" s="41"/>
      <c r="H316" s="47"/>
    </row>
    <row r="317" s="2" customFormat="1" ht="16.8" customHeight="1">
      <c r="A317" s="41"/>
      <c r="B317" s="47"/>
      <c r="C317" s="295" t="s">
        <v>19</v>
      </c>
      <c r="D317" s="295" t="s">
        <v>2323</v>
      </c>
      <c r="E317" s="20" t="s">
        <v>19</v>
      </c>
      <c r="F317" s="296">
        <v>9.5</v>
      </c>
      <c r="G317" s="41"/>
      <c r="H317" s="47"/>
    </row>
    <row r="318" s="2" customFormat="1" ht="16.8" customHeight="1">
      <c r="A318" s="41"/>
      <c r="B318" s="47"/>
      <c r="C318" s="295" t="s">
        <v>19</v>
      </c>
      <c r="D318" s="295" t="s">
        <v>2324</v>
      </c>
      <c r="E318" s="20" t="s">
        <v>19</v>
      </c>
      <c r="F318" s="296">
        <v>3.8999999999999999</v>
      </c>
      <c r="G318" s="41"/>
      <c r="H318" s="47"/>
    </row>
    <row r="319" s="2" customFormat="1" ht="16.8" customHeight="1">
      <c r="A319" s="41"/>
      <c r="B319" s="47"/>
      <c r="C319" s="295" t="s">
        <v>19</v>
      </c>
      <c r="D319" s="295" t="s">
        <v>2325</v>
      </c>
      <c r="E319" s="20" t="s">
        <v>19</v>
      </c>
      <c r="F319" s="296">
        <v>0</v>
      </c>
      <c r="G319" s="41"/>
      <c r="H319" s="47"/>
    </row>
    <row r="320" s="2" customFormat="1" ht="16.8" customHeight="1">
      <c r="A320" s="41"/>
      <c r="B320" s="47"/>
      <c r="C320" s="295" t="s">
        <v>19</v>
      </c>
      <c r="D320" s="295" t="s">
        <v>2326</v>
      </c>
      <c r="E320" s="20" t="s">
        <v>19</v>
      </c>
      <c r="F320" s="296">
        <v>1.5</v>
      </c>
      <c r="G320" s="41"/>
      <c r="H320" s="47"/>
    </row>
    <row r="321" s="2" customFormat="1" ht="16.8" customHeight="1">
      <c r="A321" s="41"/>
      <c r="B321" s="47"/>
      <c r="C321" s="295" t="s">
        <v>19</v>
      </c>
      <c r="D321" s="295" t="s">
        <v>2327</v>
      </c>
      <c r="E321" s="20" t="s">
        <v>19</v>
      </c>
      <c r="F321" s="296">
        <v>2</v>
      </c>
      <c r="G321" s="41"/>
      <c r="H321" s="47"/>
    </row>
    <row r="322" s="2" customFormat="1" ht="16.8" customHeight="1">
      <c r="A322" s="41"/>
      <c r="B322" s="47"/>
      <c r="C322" s="295" t="s">
        <v>19</v>
      </c>
      <c r="D322" s="295" t="s">
        <v>330</v>
      </c>
      <c r="E322" s="20" t="s">
        <v>19</v>
      </c>
      <c r="F322" s="296">
        <v>54.649999999999999</v>
      </c>
      <c r="G322" s="41"/>
      <c r="H322" s="47"/>
    </row>
    <row r="323" s="2" customFormat="1" ht="16.8" customHeight="1">
      <c r="A323" s="41"/>
      <c r="B323" s="47"/>
      <c r="C323" s="297" t="s">
        <v>2142</v>
      </c>
      <c r="D323" s="41"/>
      <c r="E323" s="41"/>
      <c r="F323" s="41"/>
      <c r="G323" s="41"/>
      <c r="H323" s="47"/>
    </row>
    <row r="324" s="2" customFormat="1" ht="16.8" customHeight="1">
      <c r="A324" s="41"/>
      <c r="B324" s="47"/>
      <c r="C324" s="295" t="s">
        <v>335</v>
      </c>
      <c r="D324" s="295" t="s">
        <v>2143</v>
      </c>
      <c r="E324" s="20" t="s">
        <v>87</v>
      </c>
      <c r="F324" s="296">
        <v>3142.511</v>
      </c>
      <c r="G324" s="41"/>
      <c r="H324" s="47"/>
    </row>
    <row r="325" s="2" customFormat="1">
      <c r="A325" s="41"/>
      <c r="B325" s="47"/>
      <c r="C325" s="295" t="s">
        <v>414</v>
      </c>
      <c r="D325" s="295" t="s">
        <v>2328</v>
      </c>
      <c r="E325" s="20" t="s">
        <v>87</v>
      </c>
      <c r="F325" s="296">
        <v>54.649999999999999</v>
      </c>
      <c r="G325" s="41"/>
      <c r="H325" s="47"/>
    </row>
    <row r="326" s="2" customFormat="1" ht="16.8" customHeight="1">
      <c r="A326" s="41"/>
      <c r="B326" s="47"/>
      <c r="C326" s="295" t="s">
        <v>322</v>
      </c>
      <c r="D326" s="295" t="s">
        <v>2267</v>
      </c>
      <c r="E326" s="20" t="s">
        <v>87</v>
      </c>
      <c r="F326" s="296">
        <v>3142.511</v>
      </c>
      <c r="G326" s="41"/>
      <c r="H326" s="47"/>
    </row>
    <row r="327" s="2" customFormat="1" ht="16.8" customHeight="1">
      <c r="A327" s="41"/>
      <c r="B327" s="47"/>
      <c r="C327" s="291" t="s">
        <v>103</v>
      </c>
      <c r="D327" s="292" t="s">
        <v>104</v>
      </c>
      <c r="E327" s="293" t="s">
        <v>87</v>
      </c>
      <c r="F327" s="294">
        <v>80.900000000000006</v>
      </c>
      <c r="G327" s="41"/>
      <c r="H327" s="47"/>
    </row>
    <row r="328" s="2" customFormat="1" ht="16.8" customHeight="1">
      <c r="A328" s="41"/>
      <c r="B328" s="47"/>
      <c r="C328" s="295" t="s">
        <v>19</v>
      </c>
      <c r="D328" s="295" t="s">
        <v>2329</v>
      </c>
      <c r="E328" s="20" t="s">
        <v>19</v>
      </c>
      <c r="F328" s="296">
        <v>16.199999999999999</v>
      </c>
      <c r="G328" s="41"/>
      <c r="H328" s="47"/>
    </row>
    <row r="329" s="2" customFormat="1" ht="16.8" customHeight="1">
      <c r="A329" s="41"/>
      <c r="B329" s="47"/>
      <c r="C329" s="295" t="s">
        <v>19</v>
      </c>
      <c r="D329" s="295" t="s">
        <v>2330</v>
      </c>
      <c r="E329" s="20" t="s">
        <v>19</v>
      </c>
      <c r="F329" s="296">
        <v>43.700000000000003</v>
      </c>
      <c r="G329" s="41"/>
      <c r="H329" s="47"/>
    </row>
    <row r="330" s="2" customFormat="1" ht="16.8" customHeight="1">
      <c r="A330" s="41"/>
      <c r="B330" s="47"/>
      <c r="C330" s="295" t="s">
        <v>19</v>
      </c>
      <c r="D330" s="295" t="s">
        <v>2331</v>
      </c>
      <c r="E330" s="20" t="s">
        <v>19</v>
      </c>
      <c r="F330" s="296">
        <v>21</v>
      </c>
      <c r="G330" s="41"/>
      <c r="H330" s="47"/>
    </row>
    <row r="331" s="2" customFormat="1" ht="16.8" customHeight="1">
      <c r="A331" s="41"/>
      <c r="B331" s="47"/>
      <c r="C331" s="295" t="s">
        <v>19</v>
      </c>
      <c r="D331" s="295" t="s">
        <v>330</v>
      </c>
      <c r="E331" s="20" t="s">
        <v>19</v>
      </c>
      <c r="F331" s="296">
        <v>80.900000000000006</v>
      </c>
      <c r="G331" s="41"/>
      <c r="H331" s="47"/>
    </row>
    <row r="332" s="2" customFormat="1" ht="16.8" customHeight="1">
      <c r="A332" s="41"/>
      <c r="B332" s="47"/>
      <c r="C332" s="297" t="s">
        <v>2142</v>
      </c>
      <c r="D332" s="41"/>
      <c r="E332" s="41"/>
      <c r="F332" s="41"/>
      <c r="G332" s="41"/>
      <c r="H332" s="47"/>
    </row>
    <row r="333" s="2" customFormat="1" ht="16.8" customHeight="1">
      <c r="A333" s="41"/>
      <c r="B333" s="47"/>
      <c r="C333" s="295" t="s">
        <v>335</v>
      </c>
      <c r="D333" s="295" t="s">
        <v>2143</v>
      </c>
      <c r="E333" s="20" t="s">
        <v>87</v>
      </c>
      <c r="F333" s="296">
        <v>3142.511</v>
      </c>
      <c r="G333" s="41"/>
      <c r="H333" s="47"/>
    </row>
    <row r="334" s="2" customFormat="1">
      <c r="A334" s="41"/>
      <c r="B334" s="47"/>
      <c r="C334" s="295" t="s">
        <v>496</v>
      </c>
      <c r="D334" s="295" t="s">
        <v>2332</v>
      </c>
      <c r="E334" s="20" t="s">
        <v>87</v>
      </c>
      <c r="F334" s="296">
        <v>80.900000000000006</v>
      </c>
      <c r="G334" s="41"/>
      <c r="H334" s="47"/>
    </row>
    <row r="335" s="2" customFormat="1" ht="16.8" customHeight="1">
      <c r="A335" s="41"/>
      <c r="B335" s="47"/>
      <c r="C335" s="295" t="s">
        <v>322</v>
      </c>
      <c r="D335" s="295" t="s">
        <v>2267</v>
      </c>
      <c r="E335" s="20" t="s">
        <v>87</v>
      </c>
      <c r="F335" s="296">
        <v>3142.511</v>
      </c>
      <c r="G335" s="41"/>
      <c r="H335" s="47"/>
    </row>
    <row r="336" s="2" customFormat="1" ht="16.8" customHeight="1">
      <c r="A336" s="41"/>
      <c r="B336" s="47"/>
      <c r="C336" s="291" t="s">
        <v>107</v>
      </c>
      <c r="D336" s="292" t="s">
        <v>108</v>
      </c>
      <c r="E336" s="293" t="s">
        <v>87</v>
      </c>
      <c r="F336" s="294">
        <v>155.40000000000001</v>
      </c>
      <c r="G336" s="41"/>
      <c r="H336" s="47"/>
    </row>
    <row r="337" s="2" customFormat="1" ht="16.8" customHeight="1">
      <c r="A337" s="41"/>
      <c r="B337" s="47"/>
      <c r="C337" s="295" t="s">
        <v>19</v>
      </c>
      <c r="D337" s="295" t="s">
        <v>2333</v>
      </c>
      <c r="E337" s="20" t="s">
        <v>19</v>
      </c>
      <c r="F337" s="296">
        <v>40</v>
      </c>
      <c r="G337" s="41"/>
      <c r="H337" s="47"/>
    </row>
    <row r="338" s="2" customFormat="1" ht="16.8" customHeight="1">
      <c r="A338" s="41"/>
      <c r="B338" s="47"/>
      <c r="C338" s="295" t="s">
        <v>19</v>
      </c>
      <c r="D338" s="295" t="s">
        <v>2334</v>
      </c>
      <c r="E338" s="20" t="s">
        <v>19</v>
      </c>
      <c r="F338" s="296">
        <v>1.7</v>
      </c>
      <c r="G338" s="41"/>
      <c r="H338" s="47"/>
    </row>
    <row r="339" s="2" customFormat="1" ht="16.8" customHeight="1">
      <c r="A339" s="41"/>
      <c r="B339" s="47"/>
      <c r="C339" s="295" t="s">
        <v>19</v>
      </c>
      <c r="D339" s="295" t="s">
        <v>2335</v>
      </c>
      <c r="E339" s="20" t="s">
        <v>19</v>
      </c>
      <c r="F339" s="296">
        <v>67.799999999999997</v>
      </c>
      <c r="G339" s="41"/>
      <c r="H339" s="47"/>
    </row>
    <row r="340" s="2" customFormat="1" ht="16.8" customHeight="1">
      <c r="A340" s="41"/>
      <c r="B340" s="47"/>
      <c r="C340" s="295" t="s">
        <v>19</v>
      </c>
      <c r="D340" s="295" t="s">
        <v>2336</v>
      </c>
      <c r="E340" s="20" t="s">
        <v>19</v>
      </c>
      <c r="F340" s="296">
        <v>3</v>
      </c>
      <c r="G340" s="41"/>
      <c r="H340" s="47"/>
    </row>
    <row r="341" s="2" customFormat="1" ht="16.8" customHeight="1">
      <c r="A341" s="41"/>
      <c r="B341" s="47"/>
      <c r="C341" s="295" t="s">
        <v>19</v>
      </c>
      <c r="D341" s="295" t="s">
        <v>2337</v>
      </c>
      <c r="E341" s="20" t="s">
        <v>19</v>
      </c>
      <c r="F341" s="296">
        <v>5.5</v>
      </c>
      <c r="G341" s="41"/>
      <c r="H341" s="47"/>
    </row>
    <row r="342" s="2" customFormat="1" ht="16.8" customHeight="1">
      <c r="A342" s="41"/>
      <c r="B342" s="47"/>
      <c r="C342" s="295" t="s">
        <v>19</v>
      </c>
      <c r="D342" s="295" t="s">
        <v>2338</v>
      </c>
      <c r="E342" s="20" t="s">
        <v>19</v>
      </c>
      <c r="F342" s="296">
        <v>2.6000000000000001</v>
      </c>
      <c r="G342" s="41"/>
      <c r="H342" s="47"/>
    </row>
    <row r="343" s="2" customFormat="1" ht="16.8" customHeight="1">
      <c r="A343" s="41"/>
      <c r="B343" s="47"/>
      <c r="C343" s="295" t="s">
        <v>19</v>
      </c>
      <c r="D343" s="295" t="s">
        <v>2339</v>
      </c>
      <c r="E343" s="20" t="s">
        <v>19</v>
      </c>
      <c r="F343" s="296">
        <v>10.6</v>
      </c>
      <c r="G343" s="41"/>
      <c r="H343" s="47"/>
    </row>
    <row r="344" s="2" customFormat="1" ht="16.8" customHeight="1">
      <c r="A344" s="41"/>
      <c r="B344" s="47"/>
      <c r="C344" s="295" t="s">
        <v>19</v>
      </c>
      <c r="D344" s="295" t="s">
        <v>2340</v>
      </c>
      <c r="E344" s="20" t="s">
        <v>19</v>
      </c>
      <c r="F344" s="296">
        <v>11.5</v>
      </c>
      <c r="G344" s="41"/>
      <c r="H344" s="47"/>
    </row>
    <row r="345" s="2" customFormat="1" ht="16.8" customHeight="1">
      <c r="A345" s="41"/>
      <c r="B345" s="47"/>
      <c r="C345" s="295" t="s">
        <v>19</v>
      </c>
      <c r="D345" s="295" t="s">
        <v>2341</v>
      </c>
      <c r="E345" s="20" t="s">
        <v>19</v>
      </c>
      <c r="F345" s="296">
        <v>12.699999999999999</v>
      </c>
      <c r="G345" s="41"/>
      <c r="H345" s="47"/>
    </row>
    <row r="346" s="2" customFormat="1" ht="16.8" customHeight="1">
      <c r="A346" s="41"/>
      <c r="B346" s="47"/>
      <c r="C346" s="295" t="s">
        <v>19</v>
      </c>
      <c r="D346" s="295" t="s">
        <v>330</v>
      </c>
      <c r="E346" s="20" t="s">
        <v>19</v>
      </c>
      <c r="F346" s="296">
        <v>155.40000000000001</v>
      </c>
      <c r="G346" s="41"/>
      <c r="H346" s="47"/>
    </row>
    <row r="347" s="2" customFormat="1" ht="16.8" customHeight="1">
      <c r="A347" s="41"/>
      <c r="B347" s="47"/>
      <c r="C347" s="297" t="s">
        <v>2142</v>
      </c>
      <c r="D347" s="41"/>
      <c r="E347" s="41"/>
      <c r="F347" s="41"/>
      <c r="G347" s="41"/>
      <c r="H347" s="47"/>
    </row>
    <row r="348" s="2" customFormat="1" ht="16.8" customHeight="1">
      <c r="A348" s="41"/>
      <c r="B348" s="47"/>
      <c r="C348" s="295" t="s">
        <v>335</v>
      </c>
      <c r="D348" s="295" t="s">
        <v>2143</v>
      </c>
      <c r="E348" s="20" t="s">
        <v>87</v>
      </c>
      <c r="F348" s="296">
        <v>3142.511</v>
      </c>
      <c r="G348" s="41"/>
      <c r="H348" s="47"/>
    </row>
    <row r="349" s="2" customFormat="1">
      <c r="A349" s="41"/>
      <c r="B349" s="47"/>
      <c r="C349" s="295" t="s">
        <v>496</v>
      </c>
      <c r="D349" s="295" t="s">
        <v>2332</v>
      </c>
      <c r="E349" s="20" t="s">
        <v>87</v>
      </c>
      <c r="F349" s="296">
        <v>155.40000000000001</v>
      </c>
      <c r="G349" s="41"/>
      <c r="H349" s="47"/>
    </row>
    <row r="350" s="2" customFormat="1" ht="16.8" customHeight="1">
      <c r="A350" s="41"/>
      <c r="B350" s="47"/>
      <c r="C350" s="295" t="s">
        <v>322</v>
      </c>
      <c r="D350" s="295" t="s">
        <v>2267</v>
      </c>
      <c r="E350" s="20" t="s">
        <v>87</v>
      </c>
      <c r="F350" s="296">
        <v>3142.511</v>
      </c>
      <c r="G350" s="41"/>
      <c r="H350" s="47"/>
    </row>
    <row r="351" s="2" customFormat="1" ht="16.8" customHeight="1">
      <c r="A351" s="41"/>
      <c r="B351" s="47"/>
      <c r="C351" s="291" t="s">
        <v>111</v>
      </c>
      <c r="D351" s="292" t="s">
        <v>112</v>
      </c>
      <c r="E351" s="293" t="s">
        <v>87</v>
      </c>
      <c r="F351" s="294">
        <v>9.8000000000000007</v>
      </c>
      <c r="G351" s="41"/>
      <c r="H351" s="47"/>
    </row>
    <row r="352" s="2" customFormat="1" ht="16.8" customHeight="1">
      <c r="A352" s="41"/>
      <c r="B352" s="47"/>
      <c r="C352" s="295" t="s">
        <v>19</v>
      </c>
      <c r="D352" s="295" t="s">
        <v>2342</v>
      </c>
      <c r="E352" s="20" t="s">
        <v>19</v>
      </c>
      <c r="F352" s="296">
        <v>9.8000000000000007</v>
      </c>
      <c r="G352" s="41"/>
      <c r="H352" s="47"/>
    </row>
    <row r="353" s="2" customFormat="1" ht="16.8" customHeight="1">
      <c r="A353" s="41"/>
      <c r="B353" s="47"/>
      <c r="C353" s="297" t="s">
        <v>2142</v>
      </c>
      <c r="D353" s="41"/>
      <c r="E353" s="41"/>
      <c r="F353" s="41"/>
      <c r="G353" s="41"/>
      <c r="H353" s="47"/>
    </row>
    <row r="354" s="2" customFormat="1" ht="16.8" customHeight="1">
      <c r="A354" s="41"/>
      <c r="B354" s="47"/>
      <c r="C354" s="295" t="s">
        <v>335</v>
      </c>
      <c r="D354" s="295" t="s">
        <v>2143</v>
      </c>
      <c r="E354" s="20" t="s">
        <v>87</v>
      </c>
      <c r="F354" s="296">
        <v>3142.511</v>
      </c>
      <c r="G354" s="41"/>
      <c r="H354" s="47"/>
    </row>
    <row r="355" s="2" customFormat="1">
      <c r="A355" s="41"/>
      <c r="B355" s="47"/>
      <c r="C355" s="295" t="s">
        <v>479</v>
      </c>
      <c r="D355" s="295" t="s">
        <v>2343</v>
      </c>
      <c r="E355" s="20" t="s">
        <v>87</v>
      </c>
      <c r="F355" s="296">
        <v>9.8000000000000007</v>
      </c>
      <c r="G355" s="41"/>
      <c r="H355" s="47"/>
    </row>
    <row r="356" s="2" customFormat="1" ht="16.8" customHeight="1">
      <c r="A356" s="41"/>
      <c r="B356" s="47"/>
      <c r="C356" s="295" t="s">
        <v>322</v>
      </c>
      <c r="D356" s="295" t="s">
        <v>2267</v>
      </c>
      <c r="E356" s="20" t="s">
        <v>87</v>
      </c>
      <c r="F356" s="296">
        <v>3142.511</v>
      </c>
      <c r="G356" s="41"/>
      <c r="H356" s="47"/>
    </row>
    <row r="357" s="2" customFormat="1" ht="16.8" customHeight="1">
      <c r="A357" s="41"/>
      <c r="B357" s="47"/>
      <c r="C357" s="291" t="s">
        <v>114</v>
      </c>
      <c r="D357" s="292" t="s">
        <v>115</v>
      </c>
      <c r="E357" s="293" t="s">
        <v>87</v>
      </c>
      <c r="F357" s="294">
        <v>161.09999999999999</v>
      </c>
      <c r="G357" s="41"/>
      <c r="H357" s="47"/>
    </row>
    <row r="358" s="2" customFormat="1" ht="16.8" customHeight="1">
      <c r="A358" s="41"/>
      <c r="B358" s="47"/>
      <c r="C358" s="295" t="s">
        <v>19</v>
      </c>
      <c r="D358" s="295" t="s">
        <v>2344</v>
      </c>
      <c r="E358" s="20" t="s">
        <v>19</v>
      </c>
      <c r="F358" s="296">
        <v>15.6</v>
      </c>
      <c r="G358" s="41"/>
      <c r="H358" s="47"/>
    </row>
    <row r="359" s="2" customFormat="1" ht="16.8" customHeight="1">
      <c r="A359" s="41"/>
      <c r="B359" s="47"/>
      <c r="C359" s="295" t="s">
        <v>19</v>
      </c>
      <c r="D359" s="295" t="s">
        <v>2345</v>
      </c>
      <c r="E359" s="20" t="s">
        <v>19</v>
      </c>
      <c r="F359" s="296">
        <v>15.9</v>
      </c>
      <c r="G359" s="41"/>
      <c r="H359" s="47"/>
    </row>
    <row r="360" s="2" customFormat="1" ht="16.8" customHeight="1">
      <c r="A360" s="41"/>
      <c r="B360" s="47"/>
      <c r="C360" s="295" t="s">
        <v>19</v>
      </c>
      <c r="D360" s="295" t="s">
        <v>2346</v>
      </c>
      <c r="E360" s="20" t="s">
        <v>19</v>
      </c>
      <c r="F360" s="296">
        <v>7.5999999999999996</v>
      </c>
      <c r="G360" s="41"/>
      <c r="H360" s="47"/>
    </row>
    <row r="361" s="2" customFormat="1" ht="16.8" customHeight="1">
      <c r="A361" s="41"/>
      <c r="B361" s="47"/>
      <c r="C361" s="295" t="s">
        <v>19</v>
      </c>
      <c r="D361" s="295" t="s">
        <v>2347</v>
      </c>
      <c r="E361" s="20" t="s">
        <v>19</v>
      </c>
      <c r="F361" s="296">
        <v>10.1</v>
      </c>
      <c r="G361" s="41"/>
      <c r="H361" s="47"/>
    </row>
    <row r="362" s="2" customFormat="1" ht="16.8" customHeight="1">
      <c r="A362" s="41"/>
      <c r="B362" s="47"/>
      <c r="C362" s="295" t="s">
        <v>19</v>
      </c>
      <c r="D362" s="295" t="s">
        <v>2348</v>
      </c>
      <c r="E362" s="20" t="s">
        <v>19</v>
      </c>
      <c r="F362" s="296">
        <v>8.5</v>
      </c>
      <c r="G362" s="41"/>
      <c r="H362" s="47"/>
    </row>
    <row r="363" s="2" customFormat="1" ht="16.8" customHeight="1">
      <c r="A363" s="41"/>
      <c r="B363" s="47"/>
      <c r="C363" s="295" t="s">
        <v>19</v>
      </c>
      <c r="D363" s="295" t="s">
        <v>2349</v>
      </c>
      <c r="E363" s="20" t="s">
        <v>19</v>
      </c>
      <c r="F363" s="296">
        <v>27.899999999999999</v>
      </c>
      <c r="G363" s="41"/>
      <c r="H363" s="47"/>
    </row>
    <row r="364" s="2" customFormat="1" ht="16.8" customHeight="1">
      <c r="A364" s="41"/>
      <c r="B364" s="47"/>
      <c r="C364" s="295" t="s">
        <v>19</v>
      </c>
      <c r="D364" s="295" t="s">
        <v>2350</v>
      </c>
      <c r="E364" s="20" t="s">
        <v>19</v>
      </c>
      <c r="F364" s="296">
        <v>3.2999999999999998</v>
      </c>
      <c r="G364" s="41"/>
      <c r="H364" s="47"/>
    </row>
    <row r="365" s="2" customFormat="1" ht="16.8" customHeight="1">
      <c r="A365" s="41"/>
      <c r="B365" s="47"/>
      <c r="C365" s="295" t="s">
        <v>19</v>
      </c>
      <c r="D365" s="295" t="s">
        <v>2351</v>
      </c>
      <c r="E365" s="20" t="s">
        <v>19</v>
      </c>
      <c r="F365" s="296">
        <v>15.5</v>
      </c>
      <c r="G365" s="41"/>
      <c r="H365" s="47"/>
    </row>
    <row r="366" s="2" customFormat="1" ht="16.8" customHeight="1">
      <c r="A366" s="41"/>
      <c r="B366" s="47"/>
      <c r="C366" s="295" t="s">
        <v>19</v>
      </c>
      <c r="D366" s="295" t="s">
        <v>2352</v>
      </c>
      <c r="E366" s="20" t="s">
        <v>19</v>
      </c>
      <c r="F366" s="296">
        <v>23.199999999999999</v>
      </c>
      <c r="G366" s="41"/>
      <c r="H366" s="47"/>
    </row>
    <row r="367" s="2" customFormat="1" ht="16.8" customHeight="1">
      <c r="A367" s="41"/>
      <c r="B367" s="47"/>
      <c r="C367" s="295" t="s">
        <v>19</v>
      </c>
      <c r="D367" s="295" t="s">
        <v>2353</v>
      </c>
      <c r="E367" s="20" t="s">
        <v>19</v>
      </c>
      <c r="F367" s="296">
        <v>3.7999999999999998</v>
      </c>
      <c r="G367" s="41"/>
      <c r="H367" s="47"/>
    </row>
    <row r="368" s="2" customFormat="1" ht="16.8" customHeight="1">
      <c r="A368" s="41"/>
      <c r="B368" s="47"/>
      <c r="C368" s="295" t="s">
        <v>19</v>
      </c>
      <c r="D368" s="295" t="s">
        <v>2354</v>
      </c>
      <c r="E368" s="20" t="s">
        <v>19</v>
      </c>
      <c r="F368" s="296">
        <v>3.5</v>
      </c>
      <c r="G368" s="41"/>
      <c r="H368" s="47"/>
    </row>
    <row r="369" s="2" customFormat="1" ht="16.8" customHeight="1">
      <c r="A369" s="41"/>
      <c r="B369" s="47"/>
      <c r="C369" s="295" t="s">
        <v>19</v>
      </c>
      <c r="D369" s="295" t="s">
        <v>2355</v>
      </c>
      <c r="E369" s="20" t="s">
        <v>19</v>
      </c>
      <c r="F369" s="296">
        <v>8.8000000000000007</v>
      </c>
      <c r="G369" s="41"/>
      <c r="H369" s="47"/>
    </row>
    <row r="370" s="2" customFormat="1" ht="16.8" customHeight="1">
      <c r="A370" s="41"/>
      <c r="B370" s="47"/>
      <c r="C370" s="295" t="s">
        <v>19</v>
      </c>
      <c r="D370" s="295" t="s">
        <v>2356</v>
      </c>
      <c r="E370" s="20" t="s">
        <v>19</v>
      </c>
      <c r="F370" s="296">
        <v>14.699999999999999</v>
      </c>
      <c r="G370" s="41"/>
      <c r="H370" s="47"/>
    </row>
    <row r="371" s="2" customFormat="1" ht="16.8" customHeight="1">
      <c r="A371" s="41"/>
      <c r="B371" s="47"/>
      <c r="C371" s="295" t="s">
        <v>19</v>
      </c>
      <c r="D371" s="295" t="s">
        <v>2357</v>
      </c>
      <c r="E371" s="20" t="s">
        <v>19</v>
      </c>
      <c r="F371" s="296">
        <v>2.7000000000000002</v>
      </c>
      <c r="G371" s="41"/>
      <c r="H371" s="47"/>
    </row>
    <row r="372" s="2" customFormat="1" ht="16.8" customHeight="1">
      <c r="A372" s="41"/>
      <c r="B372" s="47"/>
      <c r="C372" s="295" t="s">
        <v>19</v>
      </c>
      <c r="D372" s="295" t="s">
        <v>330</v>
      </c>
      <c r="E372" s="20" t="s">
        <v>19</v>
      </c>
      <c r="F372" s="296">
        <v>161.09999999999999</v>
      </c>
      <c r="G372" s="41"/>
      <c r="H372" s="47"/>
    </row>
    <row r="373" s="2" customFormat="1" ht="16.8" customHeight="1">
      <c r="A373" s="41"/>
      <c r="B373" s="47"/>
      <c r="C373" s="297" t="s">
        <v>2142</v>
      </c>
      <c r="D373" s="41"/>
      <c r="E373" s="41"/>
      <c r="F373" s="41"/>
      <c r="G373" s="41"/>
      <c r="H373" s="47"/>
    </row>
    <row r="374" s="2" customFormat="1" ht="16.8" customHeight="1">
      <c r="A374" s="41"/>
      <c r="B374" s="47"/>
      <c r="C374" s="295" t="s">
        <v>335</v>
      </c>
      <c r="D374" s="295" t="s">
        <v>2143</v>
      </c>
      <c r="E374" s="20" t="s">
        <v>87</v>
      </c>
      <c r="F374" s="296">
        <v>3142.511</v>
      </c>
      <c r="G374" s="41"/>
      <c r="H374" s="47"/>
    </row>
    <row r="375" s="2" customFormat="1">
      <c r="A375" s="41"/>
      <c r="B375" s="47"/>
      <c r="C375" s="295" t="s">
        <v>469</v>
      </c>
      <c r="D375" s="295" t="s">
        <v>2358</v>
      </c>
      <c r="E375" s="20" t="s">
        <v>87</v>
      </c>
      <c r="F375" s="296">
        <v>161.09999999999999</v>
      </c>
      <c r="G375" s="41"/>
      <c r="H375" s="47"/>
    </row>
    <row r="376" s="2" customFormat="1" ht="16.8" customHeight="1">
      <c r="A376" s="41"/>
      <c r="B376" s="47"/>
      <c r="C376" s="295" t="s">
        <v>322</v>
      </c>
      <c r="D376" s="295" t="s">
        <v>2267</v>
      </c>
      <c r="E376" s="20" t="s">
        <v>87</v>
      </c>
      <c r="F376" s="296">
        <v>3142.511</v>
      </c>
      <c r="G376" s="41"/>
      <c r="H376" s="47"/>
    </row>
    <row r="377" s="2" customFormat="1" ht="16.8" customHeight="1">
      <c r="A377" s="41"/>
      <c r="B377" s="47"/>
      <c r="C377" s="291" t="s">
        <v>117</v>
      </c>
      <c r="D377" s="292" t="s">
        <v>118</v>
      </c>
      <c r="E377" s="293" t="s">
        <v>87</v>
      </c>
      <c r="F377" s="294">
        <v>36.799999999999997</v>
      </c>
      <c r="G377" s="41"/>
      <c r="H377" s="47"/>
    </row>
    <row r="378" s="2" customFormat="1" ht="16.8" customHeight="1">
      <c r="A378" s="41"/>
      <c r="B378" s="47"/>
      <c r="C378" s="295" t="s">
        <v>19</v>
      </c>
      <c r="D378" s="295" t="s">
        <v>2359</v>
      </c>
      <c r="E378" s="20" t="s">
        <v>19</v>
      </c>
      <c r="F378" s="296">
        <v>11.800000000000001</v>
      </c>
      <c r="G378" s="41"/>
      <c r="H378" s="47"/>
    </row>
    <row r="379" s="2" customFormat="1" ht="16.8" customHeight="1">
      <c r="A379" s="41"/>
      <c r="B379" s="47"/>
      <c r="C379" s="295" t="s">
        <v>19</v>
      </c>
      <c r="D379" s="295" t="s">
        <v>2360</v>
      </c>
      <c r="E379" s="20" t="s">
        <v>19</v>
      </c>
      <c r="F379" s="296">
        <v>25</v>
      </c>
      <c r="G379" s="41"/>
      <c r="H379" s="47"/>
    </row>
    <row r="380" s="2" customFormat="1" ht="16.8" customHeight="1">
      <c r="A380" s="41"/>
      <c r="B380" s="47"/>
      <c r="C380" s="295" t="s">
        <v>19</v>
      </c>
      <c r="D380" s="295" t="s">
        <v>330</v>
      </c>
      <c r="E380" s="20" t="s">
        <v>19</v>
      </c>
      <c r="F380" s="296">
        <v>36.799999999999997</v>
      </c>
      <c r="G380" s="41"/>
      <c r="H380" s="47"/>
    </row>
    <row r="381" s="2" customFormat="1" ht="16.8" customHeight="1">
      <c r="A381" s="41"/>
      <c r="B381" s="47"/>
      <c r="C381" s="297" t="s">
        <v>2142</v>
      </c>
      <c r="D381" s="41"/>
      <c r="E381" s="41"/>
      <c r="F381" s="41"/>
      <c r="G381" s="41"/>
      <c r="H381" s="47"/>
    </row>
    <row r="382" s="2" customFormat="1" ht="16.8" customHeight="1">
      <c r="A382" s="41"/>
      <c r="B382" s="47"/>
      <c r="C382" s="295" t="s">
        <v>335</v>
      </c>
      <c r="D382" s="295" t="s">
        <v>2143</v>
      </c>
      <c r="E382" s="20" t="s">
        <v>87</v>
      </c>
      <c r="F382" s="296">
        <v>3142.511</v>
      </c>
      <c r="G382" s="41"/>
      <c r="H382" s="47"/>
    </row>
    <row r="383" s="2" customFormat="1">
      <c r="A383" s="41"/>
      <c r="B383" s="47"/>
      <c r="C383" s="295" t="s">
        <v>479</v>
      </c>
      <c r="D383" s="295" t="s">
        <v>2343</v>
      </c>
      <c r="E383" s="20" t="s">
        <v>87</v>
      </c>
      <c r="F383" s="296">
        <v>36.799999999999997</v>
      </c>
      <c r="G383" s="41"/>
      <c r="H383" s="47"/>
    </row>
    <row r="384" s="2" customFormat="1" ht="16.8" customHeight="1">
      <c r="A384" s="41"/>
      <c r="B384" s="47"/>
      <c r="C384" s="295" t="s">
        <v>322</v>
      </c>
      <c r="D384" s="295" t="s">
        <v>2267</v>
      </c>
      <c r="E384" s="20" t="s">
        <v>87</v>
      </c>
      <c r="F384" s="296">
        <v>3142.511</v>
      </c>
      <c r="G384" s="41"/>
      <c r="H384" s="47"/>
    </row>
    <row r="385" s="2" customFormat="1" ht="16.8" customHeight="1">
      <c r="A385" s="41"/>
      <c r="B385" s="47"/>
      <c r="C385" s="291" t="s">
        <v>120</v>
      </c>
      <c r="D385" s="292" t="s">
        <v>121</v>
      </c>
      <c r="E385" s="293" t="s">
        <v>87</v>
      </c>
      <c r="F385" s="294">
        <v>6.7000000000000002</v>
      </c>
      <c r="G385" s="41"/>
      <c r="H385" s="47"/>
    </row>
    <row r="386" s="2" customFormat="1" ht="16.8" customHeight="1">
      <c r="A386" s="41"/>
      <c r="B386" s="47"/>
      <c r="C386" s="295" t="s">
        <v>19</v>
      </c>
      <c r="D386" s="295" t="s">
        <v>2361</v>
      </c>
      <c r="E386" s="20" t="s">
        <v>19</v>
      </c>
      <c r="F386" s="296">
        <v>1.7</v>
      </c>
      <c r="G386" s="41"/>
      <c r="H386" s="47"/>
    </row>
    <row r="387" s="2" customFormat="1" ht="16.8" customHeight="1">
      <c r="A387" s="41"/>
      <c r="B387" s="47"/>
      <c r="C387" s="295" t="s">
        <v>19</v>
      </c>
      <c r="D387" s="295" t="s">
        <v>2354</v>
      </c>
      <c r="E387" s="20" t="s">
        <v>19</v>
      </c>
      <c r="F387" s="296">
        <v>3.5</v>
      </c>
      <c r="G387" s="41"/>
      <c r="H387" s="47"/>
    </row>
    <row r="388" s="2" customFormat="1" ht="16.8" customHeight="1">
      <c r="A388" s="41"/>
      <c r="B388" s="47"/>
      <c r="C388" s="295" t="s">
        <v>19</v>
      </c>
      <c r="D388" s="295" t="s">
        <v>2362</v>
      </c>
      <c r="E388" s="20" t="s">
        <v>19</v>
      </c>
      <c r="F388" s="296">
        <v>1.2</v>
      </c>
      <c r="G388" s="41"/>
      <c r="H388" s="47"/>
    </row>
    <row r="389" s="2" customFormat="1" ht="16.8" customHeight="1">
      <c r="A389" s="41"/>
      <c r="B389" s="47"/>
      <c r="C389" s="295" t="s">
        <v>19</v>
      </c>
      <c r="D389" s="295" t="s">
        <v>2363</v>
      </c>
      <c r="E389" s="20" t="s">
        <v>19</v>
      </c>
      <c r="F389" s="296">
        <v>0.29999999999999999</v>
      </c>
      <c r="G389" s="41"/>
      <c r="H389" s="47"/>
    </row>
    <row r="390" s="2" customFormat="1" ht="16.8" customHeight="1">
      <c r="A390" s="41"/>
      <c r="B390" s="47"/>
      <c r="C390" s="295" t="s">
        <v>19</v>
      </c>
      <c r="D390" s="295" t="s">
        <v>330</v>
      </c>
      <c r="E390" s="20" t="s">
        <v>19</v>
      </c>
      <c r="F390" s="296">
        <v>6.7000000000000002</v>
      </c>
      <c r="G390" s="41"/>
      <c r="H390" s="47"/>
    </row>
    <row r="391" s="2" customFormat="1" ht="16.8" customHeight="1">
      <c r="A391" s="41"/>
      <c r="B391" s="47"/>
      <c r="C391" s="297" t="s">
        <v>2142</v>
      </c>
      <c r="D391" s="41"/>
      <c r="E391" s="41"/>
      <c r="F391" s="41"/>
      <c r="G391" s="41"/>
      <c r="H391" s="47"/>
    </row>
    <row r="392" s="2" customFormat="1" ht="16.8" customHeight="1">
      <c r="A392" s="41"/>
      <c r="B392" s="47"/>
      <c r="C392" s="295" t="s">
        <v>335</v>
      </c>
      <c r="D392" s="295" t="s">
        <v>2143</v>
      </c>
      <c r="E392" s="20" t="s">
        <v>87</v>
      </c>
      <c r="F392" s="296">
        <v>3142.511</v>
      </c>
      <c r="G392" s="41"/>
      <c r="H392" s="47"/>
    </row>
    <row r="393" s="2" customFormat="1">
      <c r="A393" s="41"/>
      <c r="B393" s="47"/>
      <c r="C393" s="295" t="s">
        <v>459</v>
      </c>
      <c r="D393" s="295" t="s">
        <v>2364</v>
      </c>
      <c r="E393" s="20" t="s">
        <v>87</v>
      </c>
      <c r="F393" s="296">
        <v>6.7000000000000002</v>
      </c>
      <c r="G393" s="41"/>
      <c r="H393" s="47"/>
    </row>
    <row r="394" s="2" customFormat="1" ht="16.8" customHeight="1">
      <c r="A394" s="41"/>
      <c r="B394" s="47"/>
      <c r="C394" s="295" t="s">
        <v>322</v>
      </c>
      <c r="D394" s="295" t="s">
        <v>2267</v>
      </c>
      <c r="E394" s="20" t="s">
        <v>87</v>
      </c>
      <c r="F394" s="296">
        <v>3142.511</v>
      </c>
      <c r="G394" s="41"/>
      <c r="H394" s="47"/>
    </row>
    <row r="395" s="2" customFormat="1" ht="16.8" customHeight="1">
      <c r="A395" s="41"/>
      <c r="B395" s="47"/>
      <c r="C395" s="291" t="s">
        <v>123</v>
      </c>
      <c r="D395" s="292" t="s">
        <v>124</v>
      </c>
      <c r="E395" s="293" t="s">
        <v>125</v>
      </c>
      <c r="F395" s="294">
        <v>230.97999999999999</v>
      </c>
      <c r="G395" s="41"/>
      <c r="H395" s="47"/>
    </row>
    <row r="396" s="2" customFormat="1" ht="16.8" customHeight="1">
      <c r="A396" s="41"/>
      <c r="B396" s="47"/>
      <c r="C396" s="295" t="s">
        <v>19</v>
      </c>
      <c r="D396" s="295" t="s">
        <v>2365</v>
      </c>
      <c r="E396" s="20" t="s">
        <v>19</v>
      </c>
      <c r="F396" s="296">
        <v>14.85</v>
      </c>
      <c r="G396" s="41"/>
      <c r="H396" s="47"/>
    </row>
    <row r="397" s="2" customFormat="1" ht="16.8" customHeight="1">
      <c r="A397" s="41"/>
      <c r="B397" s="47"/>
      <c r="C397" s="295" t="s">
        <v>19</v>
      </c>
      <c r="D397" s="295" t="s">
        <v>2366</v>
      </c>
      <c r="E397" s="20" t="s">
        <v>19</v>
      </c>
      <c r="F397" s="296">
        <v>9.3000000000000007</v>
      </c>
      <c r="G397" s="41"/>
      <c r="H397" s="47"/>
    </row>
    <row r="398" s="2" customFormat="1" ht="16.8" customHeight="1">
      <c r="A398" s="41"/>
      <c r="B398" s="47"/>
      <c r="C398" s="295" t="s">
        <v>19</v>
      </c>
      <c r="D398" s="295" t="s">
        <v>2367</v>
      </c>
      <c r="E398" s="20" t="s">
        <v>19</v>
      </c>
      <c r="F398" s="296">
        <v>12.25</v>
      </c>
      <c r="G398" s="41"/>
      <c r="H398" s="47"/>
    </row>
    <row r="399" s="2" customFormat="1" ht="16.8" customHeight="1">
      <c r="A399" s="41"/>
      <c r="B399" s="47"/>
      <c r="C399" s="295" t="s">
        <v>19</v>
      </c>
      <c r="D399" s="295" t="s">
        <v>2368</v>
      </c>
      <c r="E399" s="20" t="s">
        <v>19</v>
      </c>
      <c r="F399" s="296">
        <v>55.799999999999997</v>
      </c>
      <c r="G399" s="41"/>
      <c r="H399" s="47"/>
    </row>
    <row r="400" s="2" customFormat="1" ht="16.8" customHeight="1">
      <c r="A400" s="41"/>
      <c r="B400" s="47"/>
      <c r="C400" s="295" t="s">
        <v>19</v>
      </c>
      <c r="D400" s="295" t="s">
        <v>2369</v>
      </c>
      <c r="E400" s="20" t="s">
        <v>19</v>
      </c>
      <c r="F400" s="296">
        <v>0.71999999999999997</v>
      </c>
      <c r="G400" s="41"/>
      <c r="H400" s="47"/>
    </row>
    <row r="401" s="2" customFormat="1" ht="16.8" customHeight="1">
      <c r="A401" s="41"/>
      <c r="B401" s="47"/>
      <c r="C401" s="295" t="s">
        <v>19</v>
      </c>
      <c r="D401" s="295" t="s">
        <v>2370</v>
      </c>
      <c r="E401" s="20" t="s">
        <v>19</v>
      </c>
      <c r="F401" s="296">
        <v>4.7999999999999998</v>
      </c>
      <c r="G401" s="41"/>
      <c r="H401" s="47"/>
    </row>
    <row r="402" s="2" customFormat="1" ht="16.8" customHeight="1">
      <c r="A402" s="41"/>
      <c r="B402" s="47"/>
      <c r="C402" s="295" t="s">
        <v>19</v>
      </c>
      <c r="D402" s="295" t="s">
        <v>2371</v>
      </c>
      <c r="E402" s="20" t="s">
        <v>19</v>
      </c>
      <c r="F402" s="296">
        <v>35.100000000000001</v>
      </c>
      <c r="G402" s="41"/>
      <c r="H402" s="47"/>
    </row>
    <row r="403" s="2" customFormat="1" ht="16.8" customHeight="1">
      <c r="A403" s="41"/>
      <c r="B403" s="47"/>
      <c r="C403" s="295" t="s">
        <v>19</v>
      </c>
      <c r="D403" s="295" t="s">
        <v>2372</v>
      </c>
      <c r="E403" s="20" t="s">
        <v>19</v>
      </c>
      <c r="F403" s="296">
        <v>4.6600000000000001</v>
      </c>
      <c r="G403" s="41"/>
      <c r="H403" s="47"/>
    </row>
    <row r="404" s="2" customFormat="1" ht="16.8" customHeight="1">
      <c r="A404" s="41"/>
      <c r="B404" s="47"/>
      <c r="C404" s="295" t="s">
        <v>19</v>
      </c>
      <c r="D404" s="295" t="s">
        <v>2373</v>
      </c>
      <c r="E404" s="20" t="s">
        <v>19</v>
      </c>
      <c r="F404" s="296">
        <v>0.90000000000000002</v>
      </c>
      <c r="G404" s="41"/>
      <c r="H404" s="47"/>
    </row>
    <row r="405" s="2" customFormat="1" ht="16.8" customHeight="1">
      <c r="A405" s="41"/>
      <c r="B405" s="47"/>
      <c r="C405" s="295" t="s">
        <v>19</v>
      </c>
      <c r="D405" s="295" t="s">
        <v>2374</v>
      </c>
      <c r="E405" s="20" t="s">
        <v>19</v>
      </c>
      <c r="F405" s="296">
        <v>9.0500000000000007</v>
      </c>
      <c r="G405" s="41"/>
      <c r="H405" s="47"/>
    </row>
    <row r="406" s="2" customFormat="1" ht="16.8" customHeight="1">
      <c r="A406" s="41"/>
      <c r="B406" s="47"/>
      <c r="C406" s="295" t="s">
        <v>19</v>
      </c>
      <c r="D406" s="295" t="s">
        <v>2375</v>
      </c>
      <c r="E406" s="20" t="s">
        <v>19</v>
      </c>
      <c r="F406" s="296">
        <v>37</v>
      </c>
      <c r="G406" s="41"/>
      <c r="H406" s="47"/>
    </row>
    <row r="407" s="2" customFormat="1" ht="16.8" customHeight="1">
      <c r="A407" s="41"/>
      <c r="B407" s="47"/>
      <c r="C407" s="295" t="s">
        <v>19</v>
      </c>
      <c r="D407" s="295" t="s">
        <v>2376</v>
      </c>
      <c r="E407" s="20" t="s">
        <v>19</v>
      </c>
      <c r="F407" s="296">
        <v>11.4</v>
      </c>
      <c r="G407" s="41"/>
      <c r="H407" s="47"/>
    </row>
    <row r="408" s="2" customFormat="1" ht="16.8" customHeight="1">
      <c r="A408" s="41"/>
      <c r="B408" s="47"/>
      <c r="C408" s="295" t="s">
        <v>19</v>
      </c>
      <c r="D408" s="295" t="s">
        <v>2377</v>
      </c>
      <c r="E408" s="20" t="s">
        <v>19</v>
      </c>
      <c r="F408" s="296">
        <v>11.699999999999999</v>
      </c>
      <c r="G408" s="41"/>
      <c r="H408" s="47"/>
    </row>
    <row r="409" s="2" customFormat="1" ht="16.8" customHeight="1">
      <c r="A409" s="41"/>
      <c r="B409" s="47"/>
      <c r="C409" s="295" t="s">
        <v>19</v>
      </c>
      <c r="D409" s="295" t="s">
        <v>2378</v>
      </c>
      <c r="E409" s="20" t="s">
        <v>19</v>
      </c>
      <c r="F409" s="296">
        <v>14.449999999999999</v>
      </c>
      <c r="G409" s="41"/>
      <c r="H409" s="47"/>
    </row>
    <row r="410" s="2" customFormat="1" ht="16.8" customHeight="1">
      <c r="A410" s="41"/>
      <c r="B410" s="47"/>
      <c r="C410" s="295" t="s">
        <v>19</v>
      </c>
      <c r="D410" s="295" t="s">
        <v>2379</v>
      </c>
      <c r="E410" s="20" t="s">
        <v>19</v>
      </c>
      <c r="F410" s="296">
        <v>9</v>
      </c>
      <c r="G410" s="41"/>
      <c r="H410" s="47"/>
    </row>
    <row r="411" s="2" customFormat="1" ht="16.8" customHeight="1">
      <c r="A411" s="41"/>
      <c r="B411" s="47"/>
      <c r="C411" s="295" t="s">
        <v>19</v>
      </c>
      <c r="D411" s="295" t="s">
        <v>330</v>
      </c>
      <c r="E411" s="20" t="s">
        <v>19</v>
      </c>
      <c r="F411" s="296">
        <v>230.97999999999999</v>
      </c>
      <c r="G411" s="41"/>
      <c r="H411" s="47"/>
    </row>
    <row r="412" s="2" customFormat="1" ht="16.8" customHeight="1">
      <c r="A412" s="41"/>
      <c r="B412" s="47"/>
      <c r="C412" s="297" t="s">
        <v>2142</v>
      </c>
      <c r="D412" s="41"/>
      <c r="E412" s="41"/>
      <c r="F412" s="41"/>
      <c r="G412" s="41"/>
      <c r="H412" s="47"/>
    </row>
    <row r="413" s="2" customFormat="1" ht="16.8" customHeight="1">
      <c r="A413" s="41"/>
      <c r="B413" s="47"/>
      <c r="C413" s="295" t="s">
        <v>335</v>
      </c>
      <c r="D413" s="295" t="s">
        <v>2143</v>
      </c>
      <c r="E413" s="20" t="s">
        <v>87</v>
      </c>
      <c r="F413" s="296">
        <v>3142.511</v>
      </c>
      <c r="G413" s="41"/>
      <c r="H413" s="47"/>
    </row>
    <row r="414" s="2" customFormat="1">
      <c r="A414" s="41"/>
      <c r="B414" s="47"/>
      <c r="C414" s="295" t="s">
        <v>513</v>
      </c>
      <c r="D414" s="295" t="s">
        <v>2380</v>
      </c>
      <c r="E414" s="20" t="s">
        <v>125</v>
      </c>
      <c r="F414" s="296">
        <v>1049.72</v>
      </c>
      <c r="G414" s="41"/>
      <c r="H414" s="47"/>
    </row>
    <row r="415" s="2" customFormat="1" ht="16.8" customHeight="1">
      <c r="A415" s="41"/>
      <c r="B415" s="47"/>
      <c r="C415" s="295" t="s">
        <v>322</v>
      </c>
      <c r="D415" s="295" t="s">
        <v>2267</v>
      </c>
      <c r="E415" s="20" t="s">
        <v>87</v>
      </c>
      <c r="F415" s="296">
        <v>3142.511</v>
      </c>
      <c r="G415" s="41"/>
      <c r="H415" s="47"/>
    </row>
    <row r="416" s="2" customFormat="1" ht="16.8" customHeight="1">
      <c r="A416" s="41"/>
      <c r="B416" s="47"/>
      <c r="C416" s="295" t="s">
        <v>519</v>
      </c>
      <c r="D416" s="295" t="s">
        <v>520</v>
      </c>
      <c r="E416" s="20" t="s">
        <v>87</v>
      </c>
      <c r="F416" s="296">
        <v>154.309</v>
      </c>
      <c r="G416" s="41"/>
      <c r="H416" s="47"/>
    </row>
    <row r="417" s="2" customFormat="1" ht="16.8" customHeight="1">
      <c r="A417" s="41"/>
      <c r="B417" s="47"/>
      <c r="C417" s="291" t="s">
        <v>130</v>
      </c>
      <c r="D417" s="292" t="s">
        <v>131</v>
      </c>
      <c r="E417" s="293" t="s">
        <v>125</v>
      </c>
      <c r="F417" s="294">
        <v>818.74000000000001</v>
      </c>
      <c r="G417" s="41"/>
      <c r="H417" s="47"/>
    </row>
    <row r="418" s="2" customFormat="1" ht="16.8" customHeight="1">
      <c r="A418" s="41"/>
      <c r="B418" s="47"/>
      <c r="C418" s="295" t="s">
        <v>19</v>
      </c>
      <c r="D418" s="295" t="s">
        <v>2381</v>
      </c>
      <c r="E418" s="20" t="s">
        <v>19</v>
      </c>
      <c r="F418" s="296">
        <v>65.25</v>
      </c>
      <c r="G418" s="41"/>
      <c r="H418" s="47"/>
    </row>
    <row r="419" s="2" customFormat="1" ht="16.8" customHeight="1">
      <c r="A419" s="41"/>
      <c r="B419" s="47"/>
      <c r="C419" s="295" t="s">
        <v>19</v>
      </c>
      <c r="D419" s="295" t="s">
        <v>2382</v>
      </c>
      <c r="E419" s="20" t="s">
        <v>19</v>
      </c>
      <c r="F419" s="296">
        <v>37.960000000000001</v>
      </c>
      <c r="G419" s="41"/>
      <c r="H419" s="47"/>
    </row>
    <row r="420" s="2" customFormat="1" ht="16.8" customHeight="1">
      <c r="A420" s="41"/>
      <c r="B420" s="47"/>
      <c r="C420" s="295" t="s">
        <v>19</v>
      </c>
      <c r="D420" s="295" t="s">
        <v>2383</v>
      </c>
      <c r="E420" s="20" t="s">
        <v>19</v>
      </c>
      <c r="F420" s="296">
        <v>7.9000000000000004</v>
      </c>
      <c r="G420" s="41"/>
      <c r="H420" s="47"/>
    </row>
    <row r="421" s="2" customFormat="1" ht="16.8" customHeight="1">
      <c r="A421" s="41"/>
      <c r="B421" s="47"/>
      <c r="C421" s="295" t="s">
        <v>19</v>
      </c>
      <c r="D421" s="295" t="s">
        <v>2384</v>
      </c>
      <c r="E421" s="20" t="s">
        <v>19</v>
      </c>
      <c r="F421" s="296">
        <v>26.899999999999999</v>
      </c>
      <c r="G421" s="41"/>
      <c r="H421" s="47"/>
    </row>
    <row r="422" s="2" customFormat="1" ht="16.8" customHeight="1">
      <c r="A422" s="41"/>
      <c r="B422" s="47"/>
      <c r="C422" s="295" t="s">
        <v>19</v>
      </c>
      <c r="D422" s="295" t="s">
        <v>2385</v>
      </c>
      <c r="E422" s="20" t="s">
        <v>19</v>
      </c>
      <c r="F422" s="296">
        <v>12.82</v>
      </c>
      <c r="G422" s="41"/>
      <c r="H422" s="47"/>
    </row>
    <row r="423" s="2" customFormat="1" ht="16.8" customHeight="1">
      <c r="A423" s="41"/>
      <c r="B423" s="47"/>
      <c r="C423" s="295" t="s">
        <v>19</v>
      </c>
      <c r="D423" s="295" t="s">
        <v>2386</v>
      </c>
      <c r="E423" s="20" t="s">
        <v>19</v>
      </c>
      <c r="F423" s="296">
        <v>157.34999999999999</v>
      </c>
      <c r="G423" s="41"/>
      <c r="H423" s="47"/>
    </row>
    <row r="424" s="2" customFormat="1" ht="16.8" customHeight="1">
      <c r="A424" s="41"/>
      <c r="B424" s="47"/>
      <c r="C424" s="295" t="s">
        <v>19</v>
      </c>
      <c r="D424" s="295" t="s">
        <v>2387</v>
      </c>
      <c r="E424" s="20" t="s">
        <v>19</v>
      </c>
      <c r="F424" s="296">
        <v>4.46</v>
      </c>
      <c r="G424" s="41"/>
      <c r="H424" s="47"/>
    </row>
    <row r="425" s="2" customFormat="1" ht="16.8" customHeight="1">
      <c r="A425" s="41"/>
      <c r="B425" s="47"/>
      <c r="C425" s="295" t="s">
        <v>19</v>
      </c>
      <c r="D425" s="295" t="s">
        <v>2388</v>
      </c>
      <c r="E425" s="20" t="s">
        <v>19</v>
      </c>
      <c r="F425" s="296">
        <v>18.5</v>
      </c>
      <c r="G425" s="41"/>
      <c r="H425" s="47"/>
    </row>
    <row r="426" s="2" customFormat="1" ht="16.8" customHeight="1">
      <c r="A426" s="41"/>
      <c r="B426" s="47"/>
      <c r="C426" s="295" t="s">
        <v>19</v>
      </c>
      <c r="D426" s="295" t="s">
        <v>2389</v>
      </c>
      <c r="E426" s="20" t="s">
        <v>19</v>
      </c>
      <c r="F426" s="296">
        <v>137.69999999999999</v>
      </c>
      <c r="G426" s="41"/>
      <c r="H426" s="47"/>
    </row>
    <row r="427" s="2" customFormat="1" ht="16.8" customHeight="1">
      <c r="A427" s="41"/>
      <c r="B427" s="47"/>
      <c r="C427" s="295" t="s">
        <v>19</v>
      </c>
      <c r="D427" s="295" t="s">
        <v>2390</v>
      </c>
      <c r="E427" s="20" t="s">
        <v>19</v>
      </c>
      <c r="F427" s="296">
        <v>13.52</v>
      </c>
      <c r="G427" s="41"/>
      <c r="H427" s="47"/>
    </row>
    <row r="428" s="2" customFormat="1" ht="16.8" customHeight="1">
      <c r="A428" s="41"/>
      <c r="B428" s="47"/>
      <c r="C428" s="295" t="s">
        <v>19</v>
      </c>
      <c r="D428" s="295" t="s">
        <v>2391</v>
      </c>
      <c r="E428" s="20" t="s">
        <v>19</v>
      </c>
      <c r="F428" s="296">
        <v>4.71</v>
      </c>
      <c r="G428" s="41"/>
      <c r="H428" s="47"/>
    </row>
    <row r="429" s="2" customFormat="1" ht="16.8" customHeight="1">
      <c r="A429" s="41"/>
      <c r="B429" s="47"/>
      <c r="C429" s="295" t="s">
        <v>19</v>
      </c>
      <c r="D429" s="295" t="s">
        <v>2392</v>
      </c>
      <c r="E429" s="20" t="s">
        <v>19</v>
      </c>
      <c r="F429" s="296">
        <v>14.699999999999999</v>
      </c>
      <c r="G429" s="41"/>
      <c r="H429" s="47"/>
    </row>
    <row r="430" s="2" customFormat="1" ht="16.8" customHeight="1">
      <c r="A430" s="41"/>
      <c r="B430" s="47"/>
      <c r="C430" s="295" t="s">
        <v>19</v>
      </c>
      <c r="D430" s="295" t="s">
        <v>2393</v>
      </c>
      <c r="E430" s="20" t="s">
        <v>19</v>
      </c>
      <c r="F430" s="296">
        <v>29</v>
      </c>
      <c r="G430" s="41"/>
      <c r="H430" s="47"/>
    </row>
    <row r="431" s="2" customFormat="1" ht="16.8" customHeight="1">
      <c r="A431" s="41"/>
      <c r="B431" s="47"/>
      <c r="C431" s="295" t="s">
        <v>19</v>
      </c>
      <c r="D431" s="295" t="s">
        <v>2394</v>
      </c>
      <c r="E431" s="20" t="s">
        <v>19</v>
      </c>
      <c r="F431" s="296">
        <v>68.700000000000003</v>
      </c>
      <c r="G431" s="41"/>
      <c r="H431" s="47"/>
    </row>
    <row r="432" s="2" customFormat="1" ht="16.8" customHeight="1">
      <c r="A432" s="41"/>
      <c r="B432" s="47"/>
      <c r="C432" s="295" t="s">
        <v>19</v>
      </c>
      <c r="D432" s="295" t="s">
        <v>2395</v>
      </c>
      <c r="E432" s="20" t="s">
        <v>19</v>
      </c>
      <c r="F432" s="296">
        <v>42.939999999999998</v>
      </c>
      <c r="G432" s="41"/>
      <c r="H432" s="47"/>
    </row>
    <row r="433" s="2" customFormat="1" ht="16.8" customHeight="1">
      <c r="A433" s="41"/>
      <c r="B433" s="47"/>
      <c r="C433" s="295" t="s">
        <v>19</v>
      </c>
      <c r="D433" s="295" t="s">
        <v>2396</v>
      </c>
      <c r="E433" s="20" t="s">
        <v>19</v>
      </c>
      <c r="F433" s="296">
        <v>29.100000000000001</v>
      </c>
      <c r="G433" s="41"/>
      <c r="H433" s="47"/>
    </row>
    <row r="434" s="2" customFormat="1" ht="16.8" customHeight="1">
      <c r="A434" s="41"/>
      <c r="B434" s="47"/>
      <c r="C434" s="295" t="s">
        <v>19</v>
      </c>
      <c r="D434" s="295" t="s">
        <v>2397</v>
      </c>
      <c r="E434" s="20" t="s">
        <v>19</v>
      </c>
      <c r="F434" s="296">
        <v>13.75</v>
      </c>
      <c r="G434" s="41"/>
      <c r="H434" s="47"/>
    </row>
    <row r="435" s="2" customFormat="1" ht="16.8" customHeight="1">
      <c r="A435" s="41"/>
      <c r="B435" s="47"/>
      <c r="C435" s="295" t="s">
        <v>19</v>
      </c>
      <c r="D435" s="295" t="s">
        <v>2398</v>
      </c>
      <c r="E435" s="20" t="s">
        <v>19</v>
      </c>
      <c r="F435" s="296">
        <v>62.100000000000001</v>
      </c>
      <c r="G435" s="41"/>
      <c r="H435" s="47"/>
    </row>
    <row r="436" s="2" customFormat="1" ht="16.8" customHeight="1">
      <c r="A436" s="41"/>
      <c r="B436" s="47"/>
      <c r="C436" s="295" t="s">
        <v>19</v>
      </c>
      <c r="D436" s="295" t="s">
        <v>2378</v>
      </c>
      <c r="E436" s="20" t="s">
        <v>19</v>
      </c>
      <c r="F436" s="296">
        <v>14.449999999999999</v>
      </c>
      <c r="G436" s="41"/>
      <c r="H436" s="47"/>
    </row>
    <row r="437" s="2" customFormat="1" ht="16.8" customHeight="1">
      <c r="A437" s="41"/>
      <c r="B437" s="47"/>
      <c r="C437" s="295" t="s">
        <v>19</v>
      </c>
      <c r="D437" s="295" t="s">
        <v>2399</v>
      </c>
      <c r="E437" s="20" t="s">
        <v>19</v>
      </c>
      <c r="F437" s="296">
        <v>13.73</v>
      </c>
      <c r="G437" s="41"/>
      <c r="H437" s="47"/>
    </row>
    <row r="438" s="2" customFormat="1" ht="16.8" customHeight="1">
      <c r="A438" s="41"/>
      <c r="B438" s="47"/>
      <c r="C438" s="295" t="s">
        <v>19</v>
      </c>
      <c r="D438" s="295" t="s">
        <v>2400</v>
      </c>
      <c r="E438" s="20" t="s">
        <v>19</v>
      </c>
      <c r="F438" s="296">
        <v>43.200000000000003</v>
      </c>
      <c r="G438" s="41"/>
      <c r="H438" s="47"/>
    </row>
    <row r="439" s="2" customFormat="1" ht="16.8" customHeight="1">
      <c r="A439" s="41"/>
      <c r="B439" s="47"/>
      <c r="C439" s="295" t="s">
        <v>19</v>
      </c>
      <c r="D439" s="295" t="s">
        <v>330</v>
      </c>
      <c r="E439" s="20" t="s">
        <v>19</v>
      </c>
      <c r="F439" s="296">
        <v>818.74000000000001</v>
      </c>
      <c r="G439" s="41"/>
      <c r="H439" s="47"/>
    </row>
    <row r="440" s="2" customFormat="1" ht="16.8" customHeight="1">
      <c r="A440" s="41"/>
      <c r="B440" s="47"/>
      <c r="C440" s="297" t="s">
        <v>2142</v>
      </c>
      <c r="D440" s="41"/>
      <c r="E440" s="41"/>
      <c r="F440" s="41"/>
      <c r="G440" s="41"/>
      <c r="H440" s="47"/>
    </row>
    <row r="441" s="2" customFormat="1" ht="16.8" customHeight="1">
      <c r="A441" s="41"/>
      <c r="B441" s="47"/>
      <c r="C441" s="295" t="s">
        <v>335</v>
      </c>
      <c r="D441" s="295" t="s">
        <v>2143</v>
      </c>
      <c r="E441" s="20" t="s">
        <v>87</v>
      </c>
      <c r="F441" s="296">
        <v>3142.511</v>
      </c>
      <c r="G441" s="41"/>
      <c r="H441" s="47"/>
    </row>
    <row r="442" s="2" customFormat="1">
      <c r="A442" s="41"/>
      <c r="B442" s="47"/>
      <c r="C442" s="295" t="s">
        <v>513</v>
      </c>
      <c r="D442" s="295" t="s">
        <v>2380</v>
      </c>
      <c r="E442" s="20" t="s">
        <v>125</v>
      </c>
      <c r="F442" s="296">
        <v>1049.72</v>
      </c>
      <c r="G442" s="41"/>
      <c r="H442" s="47"/>
    </row>
    <row r="443" s="2" customFormat="1" ht="16.8" customHeight="1">
      <c r="A443" s="41"/>
      <c r="B443" s="47"/>
      <c r="C443" s="295" t="s">
        <v>322</v>
      </c>
      <c r="D443" s="295" t="s">
        <v>2267</v>
      </c>
      <c r="E443" s="20" t="s">
        <v>87</v>
      </c>
      <c r="F443" s="296">
        <v>3142.511</v>
      </c>
      <c r="G443" s="41"/>
      <c r="H443" s="47"/>
    </row>
    <row r="444" s="2" customFormat="1" ht="16.8" customHeight="1">
      <c r="A444" s="41"/>
      <c r="B444" s="47"/>
      <c r="C444" s="295" t="s">
        <v>519</v>
      </c>
      <c r="D444" s="295" t="s">
        <v>520</v>
      </c>
      <c r="E444" s="20" t="s">
        <v>87</v>
      </c>
      <c r="F444" s="296">
        <v>154.309</v>
      </c>
      <c r="G444" s="41"/>
      <c r="H444" s="47"/>
    </row>
    <row r="445" s="2" customFormat="1" ht="7.44" customHeight="1">
      <c r="A445" s="41"/>
      <c r="B445" s="157"/>
      <c r="C445" s="158"/>
      <c r="D445" s="158"/>
      <c r="E445" s="158"/>
      <c r="F445" s="158"/>
      <c r="G445" s="158"/>
      <c r="H445" s="47"/>
    </row>
    <row r="446" s="2" customFormat="1">
      <c r="A446" s="41"/>
      <c r="B446" s="41"/>
      <c r="C446" s="41"/>
      <c r="D446" s="41"/>
      <c r="E446" s="41"/>
      <c r="F446" s="41"/>
      <c r="G446" s="41"/>
      <c r="H446" s="41"/>
    </row>
  </sheetData>
  <sheetProtection sheet="1" formatColumns="0" formatRows="0" objects="1" scenarios="1" spinCount="100000" saltValue="JPk1/5dxtBGmgChc61xvcB76hXiC2RQzdQ63fsgRcESu7DKI1gOKxnTYR1jefhGTp68aHqlcmRdSLBks3f7H5w==" hashValue="B+OQxywAx6UPL+fju5OMCefG11cf3UydHcqa9eF1oSflI/wnqgi1QktczeAG0r7uimK5oXyzq4RPnyRFYInMFA==" algorithmName="SHA-512" password="88A1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8" customWidth="1"/>
    <col min="2" max="2" width="1.667969" style="298" customWidth="1"/>
    <col min="3" max="4" width="5" style="298" customWidth="1"/>
    <col min="5" max="5" width="11.66016" style="298" customWidth="1"/>
    <col min="6" max="6" width="9.160156" style="298" customWidth="1"/>
    <col min="7" max="7" width="5" style="298" customWidth="1"/>
    <col min="8" max="8" width="77.83203" style="298" customWidth="1"/>
    <col min="9" max="10" width="20" style="298" customWidth="1"/>
    <col min="11" max="11" width="1.667969" style="298" customWidth="1"/>
  </cols>
  <sheetData>
    <row r="1" s="1" customFormat="1" ht="37.5" customHeight="1"/>
    <row r="2" s="1" customFormat="1" ht="7.5" customHeight="1">
      <c r="B2" s="299"/>
      <c r="C2" s="300"/>
      <c r="D2" s="300"/>
      <c r="E2" s="300"/>
      <c r="F2" s="300"/>
      <c r="G2" s="300"/>
      <c r="H2" s="300"/>
      <c r="I2" s="300"/>
      <c r="J2" s="300"/>
      <c r="K2" s="301"/>
    </row>
    <row r="3" s="17" customFormat="1" ht="45" customHeight="1">
      <c r="B3" s="302"/>
      <c r="C3" s="303" t="s">
        <v>2401</v>
      </c>
      <c r="D3" s="303"/>
      <c r="E3" s="303"/>
      <c r="F3" s="303"/>
      <c r="G3" s="303"/>
      <c r="H3" s="303"/>
      <c r="I3" s="303"/>
      <c r="J3" s="303"/>
      <c r="K3" s="304"/>
    </row>
    <row r="4" s="1" customFormat="1" ht="25.5" customHeight="1">
      <c r="B4" s="305"/>
      <c r="C4" s="306" t="s">
        <v>2402</v>
      </c>
      <c r="D4" s="306"/>
      <c r="E4" s="306"/>
      <c r="F4" s="306"/>
      <c r="G4" s="306"/>
      <c r="H4" s="306"/>
      <c r="I4" s="306"/>
      <c r="J4" s="306"/>
      <c r="K4" s="307"/>
    </row>
    <row r="5" s="1" customFormat="1" ht="5.25" customHeight="1">
      <c r="B5" s="305"/>
      <c r="C5" s="308"/>
      <c r="D5" s="308"/>
      <c r="E5" s="308"/>
      <c r="F5" s="308"/>
      <c r="G5" s="308"/>
      <c r="H5" s="308"/>
      <c r="I5" s="308"/>
      <c r="J5" s="308"/>
      <c r="K5" s="307"/>
    </row>
    <row r="6" s="1" customFormat="1" ht="15" customHeight="1">
      <c r="B6" s="305"/>
      <c r="C6" s="309" t="s">
        <v>2403</v>
      </c>
      <c r="D6" s="309"/>
      <c r="E6" s="309"/>
      <c r="F6" s="309"/>
      <c r="G6" s="309"/>
      <c r="H6" s="309"/>
      <c r="I6" s="309"/>
      <c r="J6" s="309"/>
      <c r="K6" s="307"/>
    </row>
    <row r="7" s="1" customFormat="1" ht="15" customHeight="1">
      <c r="B7" s="310"/>
      <c r="C7" s="309" t="s">
        <v>2404</v>
      </c>
      <c r="D7" s="309"/>
      <c r="E7" s="309"/>
      <c r="F7" s="309"/>
      <c r="G7" s="309"/>
      <c r="H7" s="309"/>
      <c r="I7" s="309"/>
      <c r="J7" s="309"/>
      <c r="K7" s="307"/>
    </row>
    <row r="8" s="1" customFormat="1" ht="12.75" customHeight="1">
      <c r="B8" s="310"/>
      <c r="C8" s="309"/>
      <c r="D8" s="309"/>
      <c r="E8" s="309"/>
      <c r="F8" s="309"/>
      <c r="G8" s="309"/>
      <c r="H8" s="309"/>
      <c r="I8" s="309"/>
      <c r="J8" s="309"/>
      <c r="K8" s="307"/>
    </row>
    <row r="9" s="1" customFormat="1" ht="15" customHeight="1">
      <c r="B9" s="310"/>
      <c r="C9" s="309" t="s">
        <v>2405</v>
      </c>
      <c r="D9" s="309"/>
      <c r="E9" s="309"/>
      <c r="F9" s="309"/>
      <c r="G9" s="309"/>
      <c r="H9" s="309"/>
      <c r="I9" s="309"/>
      <c r="J9" s="309"/>
      <c r="K9" s="307"/>
    </row>
    <row r="10" s="1" customFormat="1" ht="15" customHeight="1">
      <c r="B10" s="310"/>
      <c r="C10" s="309"/>
      <c r="D10" s="309" t="s">
        <v>2406</v>
      </c>
      <c r="E10" s="309"/>
      <c r="F10" s="309"/>
      <c r="G10" s="309"/>
      <c r="H10" s="309"/>
      <c r="I10" s="309"/>
      <c r="J10" s="309"/>
      <c r="K10" s="307"/>
    </row>
    <row r="11" s="1" customFormat="1" ht="15" customHeight="1">
      <c r="B11" s="310"/>
      <c r="C11" s="311"/>
      <c r="D11" s="309" t="s">
        <v>2407</v>
      </c>
      <c r="E11" s="309"/>
      <c r="F11" s="309"/>
      <c r="G11" s="309"/>
      <c r="H11" s="309"/>
      <c r="I11" s="309"/>
      <c r="J11" s="309"/>
      <c r="K11" s="307"/>
    </row>
    <row r="12" s="1" customFormat="1" ht="15" customHeight="1">
      <c r="B12" s="310"/>
      <c r="C12" s="311"/>
      <c r="D12" s="309"/>
      <c r="E12" s="309"/>
      <c r="F12" s="309"/>
      <c r="G12" s="309"/>
      <c r="H12" s="309"/>
      <c r="I12" s="309"/>
      <c r="J12" s="309"/>
      <c r="K12" s="307"/>
    </row>
    <row r="13" s="1" customFormat="1" ht="15" customHeight="1">
      <c r="B13" s="310"/>
      <c r="C13" s="311"/>
      <c r="D13" s="312" t="s">
        <v>2408</v>
      </c>
      <c r="E13" s="309"/>
      <c r="F13" s="309"/>
      <c r="G13" s="309"/>
      <c r="H13" s="309"/>
      <c r="I13" s="309"/>
      <c r="J13" s="309"/>
      <c r="K13" s="307"/>
    </row>
    <row r="14" s="1" customFormat="1" ht="12.75" customHeight="1">
      <c r="B14" s="310"/>
      <c r="C14" s="311"/>
      <c r="D14" s="311"/>
      <c r="E14" s="311"/>
      <c r="F14" s="311"/>
      <c r="G14" s="311"/>
      <c r="H14" s="311"/>
      <c r="I14" s="311"/>
      <c r="J14" s="311"/>
      <c r="K14" s="307"/>
    </row>
    <row r="15" s="1" customFormat="1" ht="15" customHeight="1">
      <c r="B15" s="310"/>
      <c r="C15" s="311"/>
      <c r="D15" s="309" t="s">
        <v>2409</v>
      </c>
      <c r="E15" s="309"/>
      <c r="F15" s="309"/>
      <c r="G15" s="309"/>
      <c r="H15" s="309"/>
      <c r="I15" s="309"/>
      <c r="J15" s="309"/>
      <c r="K15" s="307"/>
    </row>
    <row r="16" s="1" customFormat="1" ht="15" customHeight="1">
      <c r="B16" s="310"/>
      <c r="C16" s="311"/>
      <c r="D16" s="309" t="s">
        <v>2410</v>
      </c>
      <c r="E16" s="309"/>
      <c r="F16" s="309"/>
      <c r="G16" s="309"/>
      <c r="H16" s="309"/>
      <c r="I16" s="309"/>
      <c r="J16" s="309"/>
      <c r="K16" s="307"/>
    </row>
    <row r="17" s="1" customFormat="1" ht="15" customHeight="1">
      <c r="B17" s="310"/>
      <c r="C17" s="311"/>
      <c r="D17" s="309" t="s">
        <v>2411</v>
      </c>
      <c r="E17" s="309"/>
      <c r="F17" s="309"/>
      <c r="G17" s="309"/>
      <c r="H17" s="309"/>
      <c r="I17" s="309"/>
      <c r="J17" s="309"/>
      <c r="K17" s="307"/>
    </row>
    <row r="18" s="1" customFormat="1" ht="15" customHeight="1">
      <c r="B18" s="310"/>
      <c r="C18" s="311"/>
      <c r="D18" s="311"/>
      <c r="E18" s="313" t="s">
        <v>81</v>
      </c>
      <c r="F18" s="309" t="s">
        <v>2412</v>
      </c>
      <c r="G18" s="309"/>
      <c r="H18" s="309"/>
      <c r="I18" s="309"/>
      <c r="J18" s="309"/>
      <c r="K18" s="307"/>
    </row>
    <row r="19" s="1" customFormat="1" ht="15" customHeight="1">
      <c r="B19" s="310"/>
      <c r="C19" s="311"/>
      <c r="D19" s="311"/>
      <c r="E19" s="313" t="s">
        <v>2413</v>
      </c>
      <c r="F19" s="309" t="s">
        <v>2414</v>
      </c>
      <c r="G19" s="309"/>
      <c r="H19" s="309"/>
      <c r="I19" s="309"/>
      <c r="J19" s="309"/>
      <c r="K19" s="307"/>
    </row>
    <row r="20" s="1" customFormat="1" ht="15" customHeight="1">
      <c r="B20" s="310"/>
      <c r="C20" s="311"/>
      <c r="D20" s="311"/>
      <c r="E20" s="313" t="s">
        <v>2415</v>
      </c>
      <c r="F20" s="309" t="s">
        <v>2416</v>
      </c>
      <c r="G20" s="309"/>
      <c r="H20" s="309"/>
      <c r="I20" s="309"/>
      <c r="J20" s="309"/>
      <c r="K20" s="307"/>
    </row>
    <row r="21" s="1" customFormat="1" ht="15" customHeight="1">
      <c r="B21" s="310"/>
      <c r="C21" s="311"/>
      <c r="D21" s="311"/>
      <c r="E21" s="313" t="s">
        <v>2417</v>
      </c>
      <c r="F21" s="309" t="s">
        <v>2418</v>
      </c>
      <c r="G21" s="309"/>
      <c r="H21" s="309"/>
      <c r="I21" s="309"/>
      <c r="J21" s="309"/>
      <c r="K21" s="307"/>
    </row>
    <row r="22" s="1" customFormat="1" ht="15" customHeight="1">
      <c r="B22" s="310"/>
      <c r="C22" s="311"/>
      <c r="D22" s="311"/>
      <c r="E22" s="313" t="s">
        <v>2419</v>
      </c>
      <c r="F22" s="309" t="s">
        <v>2046</v>
      </c>
      <c r="G22" s="309"/>
      <c r="H22" s="309"/>
      <c r="I22" s="309"/>
      <c r="J22" s="309"/>
      <c r="K22" s="307"/>
    </row>
    <row r="23" s="1" customFormat="1" ht="15" customHeight="1">
      <c r="B23" s="310"/>
      <c r="C23" s="311"/>
      <c r="D23" s="311"/>
      <c r="E23" s="313" t="s">
        <v>2420</v>
      </c>
      <c r="F23" s="309" t="s">
        <v>2421</v>
      </c>
      <c r="G23" s="309"/>
      <c r="H23" s="309"/>
      <c r="I23" s="309"/>
      <c r="J23" s="309"/>
      <c r="K23" s="307"/>
    </row>
    <row r="24" s="1" customFormat="1" ht="12.75" customHeight="1">
      <c r="B24" s="310"/>
      <c r="C24" s="311"/>
      <c r="D24" s="311"/>
      <c r="E24" s="311"/>
      <c r="F24" s="311"/>
      <c r="G24" s="311"/>
      <c r="H24" s="311"/>
      <c r="I24" s="311"/>
      <c r="J24" s="311"/>
      <c r="K24" s="307"/>
    </row>
    <row r="25" s="1" customFormat="1" ht="15" customHeight="1">
      <c r="B25" s="310"/>
      <c r="C25" s="309" t="s">
        <v>2422</v>
      </c>
      <c r="D25" s="309"/>
      <c r="E25" s="309"/>
      <c r="F25" s="309"/>
      <c r="G25" s="309"/>
      <c r="H25" s="309"/>
      <c r="I25" s="309"/>
      <c r="J25" s="309"/>
      <c r="K25" s="307"/>
    </row>
    <row r="26" s="1" customFormat="1" ht="15" customHeight="1">
      <c r="B26" s="310"/>
      <c r="C26" s="309" t="s">
        <v>2423</v>
      </c>
      <c r="D26" s="309"/>
      <c r="E26" s="309"/>
      <c r="F26" s="309"/>
      <c r="G26" s="309"/>
      <c r="H26" s="309"/>
      <c r="I26" s="309"/>
      <c r="J26" s="309"/>
      <c r="K26" s="307"/>
    </row>
    <row r="27" s="1" customFormat="1" ht="15" customHeight="1">
      <c r="B27" s="310"/>
      <c r="C27" s="309"/>
      <c r="D27" s="309" t="s">
        <v>2424</v>
      </c>
      <c r="E27" s="309"/>
      <c r="F27" s="309"/>
      <c r="G27" s="309"/>
      <c r="H27" s="309"/>
      <c r="I27" s="309"/>
      <c r="J27" s="309"/>
      <c r="K27" s="307"/>
    </row>
    <row r="28" s="1" customFormat="1" ht="15" customHeight="1">
      <c r="B28" s="310"/>
      <c r="C28" s="311"/>
      <c r="D28" s="309" t="s">
        <v>2425</v>
      </c>
      <c r="E28" s="309"/>
      <c r="F28" s="309"/>
      <c r="G28" s="309"/>
      <c r="H28" s="309"/>
      <c r="I28" s="309"/>
      <c r="J28" s="309"/>
      <c r="K28" s="307"/>
    </row>
    <row r="29" s="1" customFormat="1" ht="12.75" customHeight="1">
      <c r="B29" s="310"/>
      <c r="C29" s="311"/>
      <c r="D29" s="311"/>
      <c r="E29" s="311"/>
      <c r="F29" s="311"/>
      <c r="G29" s="311"/>
      <c r="H29" s="311"/>
      <c r="I29" s="311"/>
      <c r="J29" s="311"/>
      <c r="K29" s="307"/>
    </row>
    <row r="30" s="1" customFormat="1" ht="15" customHeight="1">
      <c r="B30" s="310"/>
      <c r="C30" s="311"/>
      <c r="D30" s="309" t="s">
        <v>2426</v>
      </c>
      <c r="E30" s="309"/>
      <c r="F30" s="309"/>
      <c r="G30" s="309"/>
      <c r="H30" s="309"/>
      <c r="I30" s="309"/>
      <c r="J30" s="309"/>
      <c r="K30" s="307"/>
    </row>
    <row r="31" s="1" customFormat="1" ht="15" customHeight="1">
      <c r="B31" s="310"/>
      <c r="C31" s="311"/>
      <c r="D31" s="309" t="s">
        <v>2427</v>
      </c>
      <c r="E31" s="309"/>
      <c r="F31" s="309"/>
      <c r="G31" s="309"/>
      <c r="H31" s="309"/>
      <c r="I31" s="309"/>
      <c r="J31" s="309"/>
      <c r="K31" s="307"/>
    </row>
    <row r="32" s="1" customFormat="1" ht="12.75" customHeight="1">
      <c r="B32" s="310"/>
      <c r="C32" s="311"/>
      <c r="D32" s="311"/>
      <c r="E32" s="311"/>
      <c r="F32" s="311"/>
      <c r="G32" s="311"/>
      <c r="H32" s="311"/>
      <c r="I32" s="311"/>
      <c r="J32" s="311"/>
      <c r="K32" s="307"/>
    </row>
    <row r="33" s="1" customFormat="1" ht="15" customHeight="1">
      <c r="B33" s="310"/>
      <c r="C33" s="311"/>
      <c r="D33" s="309" t="s">
        <v>2428</v>
      </c>
      <c r="E33" s="309"/>
      <c r="F33" s="309"/>
      <c r="G33" s="309"/>
      <c r="H33" s="309"/>
      <c r="I33" s="309"/>
      <c r="J33" s="309"/>
      <c r="K33" s="307"/>
    </row>
    <row r="34" s="1" customFormat="1" ht="15" customHeight="1">
      <c r="B34" s="310"/>
      <c r="C34" s="311"/>
      <c r="D34" s="309" t="s">
        <v>2429</v>
      </c>
      <c r="E34" s="309"/>
      <c r="F34" s="309"/>
      <c r="G34" s="309"/>
      <c r="H34" s="309"/>
      <c r="I34" s="309"/>
      <c r="J34" s="309"/>
      <c r="K34" s="307"/>
    </row>
    <row r="35" s="1" customFormat="1" ht="15" customHeight="1">
      <c r="B35" s="310"/>
      <c r="C35" s="311"/>
      <c r="D35" s="309" t="s">
        <v>2430</v>
      </c>
      <c r="E35" s="309"/>
      <c r="F35" s="309"/>
      <c r="G35" s="309"/>
      <c r="H35" s="309"/>
      <c r="I35" s="309"/>
      <c r="J35" s="309"/>
      <c r="K35" s="307"/>
    </row>
    <row r="36" s="1" customFormat="1" ht="15" customHeight="1">
      <c r="B36" s="310"/>
      <c r="C36" s="311"/>
      <c r="D36" s="309"/>
      <c r="E36" s="312" t="s">
        <v>202</v>
      </c>
      <c r="F36" s="309"/>
      <c r="G36" s="309" t="s">
        <v>2431</v>
      </c>
      <c r="H36" s="309"/>
      <c r="I36" s="309"/>
      <c r="J36" s="309"/>
      <c r="K36" s="307"/>
    </row>
    <row r="37" s="1" customFormat="1" ht="30.75" customHeight="1">
      <c r="B37" s="310"/>
      <c r="C37" s="311"/>
      <c r="D37" s="309"/>
      <c r="E37" s="312" t="s">
        <v>2432</v>
      </c>
      <c r="F37" s="309"/>
      <c r="G37" s="309" t="s">
        <v>2433</v>
      </c>
      <c r="H37" s="309"/>
      <c r="I37" s="309"/>
      <c r="J37" s="309"/>
      <c r="K37" s="307"/>
    </row>
    <row r="38" s="1" customFormat="1" ht="15" customHeight="1">
      <c r="B38" s="310"/>
      <c r="C38" s="311"/>
      <c r="D38" s="309"/>
      <c r="E38" s="312" t="s">
        <v>55</v>
      </c>
      <c r="F38" s="309"/>
      <c r="G38" s="309" t="s">
        <v>2434</v>
      </c>
      <c r="H38" s="309"/>
      <c r="I38" s="309"/>
      <c r="J38" s="309"/>
      <c r="K38" s="307"/>
    </row>
    <row r="39" s="1" customFormat="1" ht="15" customHeight="1">
      <c r="B39" s="310"/>
      <c r="C39" s="311"/>
      <c r="D39" s="309"/>
      <c r="E39" s="312" t="s">
        <v>56</v>
      </c>
      <c r="F39" s="309"/>
      <c r="G39" s="309" t="s">
        <v>2435</v>
      </c>
      <c r="H39" s="309"/>
      <c r="I39" s="309"/>
      <c r="J39" s="309"/>
      <c r="K39" s="307"/>
    </row>
    <row r="40" s="1" customFormat="1" ht="15" customHeight="1">
      <c r="B40" s="310"/>
      <c r="C40" s="311"/>
      <c r="D40" s="309"/>
      <c r="E40" s="312" t="s">
        <v>203</v>
      </c>
      <c r="F40" s="309"/>
      <c r="G40" s="309" t="s">
        <v>2436</v>
      </c>
      <c r="H40" s="309"/>
      <c r="I40" s="309"/>
      <c r="J40" s="309"/>
      <c r="K40" s="307"/>
    </row>
    <row r="41" s="1" customFormat="1" ht="15" customHeight="1">
      <c r="B41" s="310"/>
      <c r="C41" s="311"/>
      <c r="D41" s="309"/>
      <c r="E41" s="312" t="s">
        <v>204</v>
      </c>
      <c r="F41" s="309"/>
      <c r="G41" s="309" t="s">
        <v>2437</v>
      </c>
      <c r="H41" s="309"/>
      <c r="I41" s="309"/>
      <c r="J41" s="309"/>
      <c r="K41" s="307"/>
    </row>
    <row r="42" s="1" customFormat="1" ht="15" customHeight="1">
      <c r="B42" s="310"/>
      <c r="C42" s="311"/>
      <c r="D42" s="309"/>
      <c r="E42" s="312" t="s">
        <v>2438</v>
      </c>
      <c r="F42" s="309"/>
      <c r="G42" s="309" t="s">
        <v>2439</v>
      </c>
      <c r="H42" s="309"/>
      <c r="I42" s="309"/>
      <c r="J42" s="309"/>
      <c r="K42" s="307"/>
    </row>
    <row r="43" s="1" customFormat="1" ht="15" customHeight="1">
      <c r="B43" s="310"/>
      <c r="C43" s="311"/>
      <c r="D43" s="309"/>
      <c r="E43" s="312"/>
      <c r="F43" s="309"/>
      <c r="G43" s="309" t="s">
        <v>2440</v>
      </c>
      <c r="H43" s="309"/>
      <c r="I43" s="309"/>
      <c r="J43" s="309"/>
      <c r="K43" s="307"/>
    </row>
    <row r="44" s="1" customFormat="1" ht="15" customHeight="1">
      <c r="B44" s="310"/>
      <c r="C44" s="311"/>
      <c r="D44" s="309"/>
      <c r="E44" s="312" t="s">
        <v>2441</v>
      </c>
      <c r="F44" s="309"/>
      <c r="G44" s="309" t="s">
        <v>2442</v>
      </c>
      <c r="H44" s="309"/>
      <c r="I44" s="309"/>
      <c r="J44" s="309"/>
      <c r="K44" s="307"/>
    </row>
    <row r="45" s="1" customFormat="1" ht="15" customHeight="1">
      <c r="B45" s="310"/>
      <c r="C45" s="311"/>
      <c r="D45" s="309"/>
      <c r="E45" s="312" t="s">
        <v>206</v>
      </c>
      <c r="F45" s="309"/>
      <c r="G45" s="309" t="s">
        <v>2443</v>
      </c>
      <c r="H45" s="309"/>
      <c r="I45" s="309"/>
      <c r="J45" s="309"/>
      <c r="K45" s="307"/>
    </row>
    <row r="46" s="1" customFormat="1" ht="12.75" customHeight="1">
      <c r="B46" s="310"/>
      <c r="C46" s="311"/>
      <c r="D46" s="309"/>
      <c r="E46" s="309"/>
      <c r="F46" s="309"/>
      <c r="G46" s="309"/>
      <c r="H46" s="309"/>
      <c r="I46" s="309"/>
      <c r="J46" s="309"/>
      <c r="K46" s="307"/>
    </row>
    <row r="47" s="1" customFormat="1" ht="15" customHeight="1">
      <c r="B47" s="310"/>
      <c r="C47" s="311"/>
      <c r="D47" s="309" t="s">
        <v>2444</v>
      </c>
      <c r="E47" s="309"/>
      <c r="F47" s="309"/>
      <c r="G47" s="309"/>
      <c r="H47" s="309"/>
      <c r="I47" s="309"/>
      <c r="J47" s="309"/>
      <c r="K47" s="307"/>
    </row>
    <row r="48" s="1" customFormat="1" ht="15" customHeight="1">
      <c r="B48" s="310"/>
      <c r="C48" s="311"/>
      <c r="D48" s="311"/>
      <c r="E48" s="309" t="s">
        <v>2445</v>
      </c>
      <c r="F48" s="309"/>
      <c r="G48" s="309"/>
      <c r="H48" s="309"/>
      <c r="I48" s="309"/>
      <c r="J48" s="309"/>
      <c r="K48" s="307"/>
    </row>
    <row r="49" s="1" customFormat="1" ht="15" customHeight="1">
      <c r="B49" s="310"/>
      <c r="C49" s="311"/>
      <c r="D49" s="311"/>
      <c r="E49" s="309" t="s">
        <v>2446</v>
      </c>
      <c r="F49" s="309"/>
      <c r="G49" s="309"/>
      <c r="H49" s="309"/>
      <c r="I49" s="309"/>
      <c r="J49" s="309"/>
      <c r="K49" s="307"/>
    </row>
    <row r="50" s="1" customFormat="1" ht="15" customHeight="1">
      <c r="B50" s="310"/>
      <c r="C50" s="311"/>
      <c r="D50" s="311"/>
      <c r="E50" s="309" t="s">
        <v>2447</v>
      </c>
      <c r="F50" s="309"/>
      <c r="G50" s="309"/>
      <c r="H50" s="309"/>
      <c r="I50" s="309"/>
      <c r="J50" s="309"/>
      <c r="K50" s="307"/>
    </row>
    <row r="51" s="1" customFormat="1" ht="15" customHeight="1">
      <c r="B51" s="310"/>
      <c r="C51" s="311"/>
      <c r="D51" s="309" t="s">
        <v>2448</v>
      </c>
      <c r="E51" s="309"/>
      <c r="F51" s="309"/>
      <c r="G51" s="309"/>
      <c r="H51" s="309"/>
      <c r="I51" s="309"/>
      <c r="J51" s="309"/>
      <c r="K51" s="307"/>
    </row>
    <row r="52" s="1" customFormat="1" ht="25.5" customHeight="1">
      <c r="B52" s="305"/>
      <c r="C52" s="306" t="s">
        <v>2449</v>
      </c>
      <c r="D52" s="306"/>
      <c r="E52" s="306"/>
      <c r="F52" s="306"/>
      <c r="G52" s="306"/>
      <c r="H52" s="306"/>
      <c r="I52" s="306"/>
      <c r="J52" s="306"/>
      <c r="K52" s="307"/>
    </row>
    <row r="53" s="1" customFormat="1" ht="5.25" customHeight="1">
      <c r="B53" s="305"/>
      <c r="C53" s="308"/>
      <c r="D53" s="308"/>
      <c r="E53" s="308"/>
      <c r="F53" s="308"/>
      <c r="G53" s="308"/>
      <c r="H53" s="308"/>
      <c r="I53" s="308"/>
      <c r="J53" s="308"/>
      <c r="K53" s="307"/>
    </row>
    <row r="54" s="1" customFormat="1" ht="15" customHeight="1">
      <c r="B54" s="305"/>
      <c r="C54" s="309" t="s">
        <v>2450</v>
      </c>
      <c r="D54" s="309"/>
      <c r="E54" s="309"/>
      <c r="F54" s="309"/>
      <c r="G54" s="309"/>
      <c r="H54" s="309"/>
      <c r="I54" s="309"/>
      <c r="J54" s="309"/>
      <c r="K54" s="307"/>
    </row>
    <row r="55" s="1" customFormat="1" ht="15" customHeight="1">
      <c r="B55" s="305"/>
      <c r="C55" s="309" t="s">
        <v>2451</v>
      </c>
      <c r="D55" s="309"/>
      <c r="E55" s="309"/>
      <c r="F55" s="309"/>
      <c r="G55" s="309"/>
      <c r="H55" s="309"/>
      <c r="I55" s="309"/>
      <c r="J55" s="309"/>
      <c r="K55" s="307"/>
    </row>
    <row r="56" s="1" customFormat="1" ht="12.75" customHeight="1">
      <c r="B56" s="305"/>
      <c r="C56" s="309"/>
      <c r="D56" s="309"/>
      <c r="E56" s="309"/>
      <c r="F56" s="309"/>
      <c r="G56" s="309"/>
      <c r="H56" s="309"/>
      <c r="I56" s="309"/>
      <c r="J56" s="309"/>
      <c r="K56" s="307"/>
    </row>
    <row r="57" s="1" customFormat="1" ht="15" customHeight="1">
      <c r="B57" s="305"/>
      <c r="C57" s="309" t="s">
        <v>2452</v>
      </c>
      <c r="D57" s="309"/>
      <c r="E57" s="309"/>
      <c r="F57" s="309"/>
      <c r="G57" s="309"/>
      <c r="H57" s="309"/>
      <c r="I57" s="309"/>
      <c r="J57" s="309"/>
      <c r="K57" s="307"/>
    </row>
    <row r="58" s="1" customFormat="1" ht="15" customHeight="1">
      <c r="B58" s="305"/>
      <c r="C58" s="311"/>
      <c r="D58" s="309" t="s">
        <v>2453</v>
      </c>
      <c r="E58" s="309"/>
      <c r="F58" s="309"/>
      <c r="G58" s="309"/>
      <c r="H58" s="309"/>
      <c r="I58" s="309"/>
      <c r="J58" s="309"/>
      <c r="K58" s="307"/>
    </row>
    <row r="59" s="1" customFormat="1" ht="15" customHeight="1">
      <c r="B59" s="305"/>
      <c r="C59" s="311"/>
      <c r="D59" s="309" t="s">
        <v>2454</v>
      </c>
      <c r="E59" s="309"/>
      <c r="F59" s="309"/>
      <c r="G59" s="309"/>
      <c r="H59" s="309"/>
      <c r="I59" s="309"/>
      <c r="J59" s="309"/>
      <c r="K59" s="307"/>
    </row>
    <row r="60" s="1" customFormat="1" ht="15" customHeight="1">
      <c r="B60" s="305"/>
      <c r="C60" s="311"/>
      <c r="D60" s="309" t="s">
        <v>2455</v>
      </c>
      <c r="E60" s="309"/>
      <c r="F60" s="309"/>
      <c r="G60" s="309"/>
      <c r="H60" s="309"/>
      <c r="I60" s="309"/>
      <c r="J60" s="309"/>
      <c r="K60" s="307"/>
    </row>
    <row r="61" s="1" customFormat="1" ht="15" customHeight="1">
      <c r="B61" s="305"/>
      <c r="C61" s="311"/>
      <c r="D61" s="309" t="s">
        <v>2456</v>
      </c>
      <c r="E61" s="309"/>
      <c r="F61" s="309"/>
      <c r="G61" s="309"/>
      <c r="H61" s="309"/>
      <c r="I61" s="309"/>
      <c r="J61" s="309"/>
      <c r="K61" s="307"/>
    </row>
    <row r="62" s="1" customFormat="1" ht="15" customHeight="1">
      <c r="B62" s="305"/>
      <c r="C62" s="311"/>
      <c r="D62" s="314" t="s">
        <v>2457</v>
      </c>
      <c r="E62" s="314"/>
      <c r="F62" s="314"/>
      <c r="G62" s="314"/>
      <c r="H62" s="314"/>
      <c r="I62" s="314"/>
      <c r="J62" s="314"/>
      <c r="K62" s="307"/>
    </row>
    <row r="63" s="1" customFormat="1" ht="15" customHeight="1">
      <c r="B63" s="305"/>
      <c r="C63" s="311"/>
      <c r="D63" s="309" t="s">
        <v>2458</v>
      </c>
      <c r="E63" s="309"/>
      <c r="F63" s="309"/>
      <c r="G63" s="309"/>
      <c r="H63" s="309"/>
      <c r="I63" s="309"/>
      <c r="J63" s="309"/>
      <c r="K63" s="307"/>
    </row>
    <row r="64" s="1" customFormat="1" ht="12.75" customHeight="1">
      <c r="B64" s="305"/>
      <c r="C64" s="311"/>
      <c r="D64" s="311"/>
      <c r="E64" s="315"/>
      <c r="F64" s="311"/>
      <c r="G64" s="311"/>
      <c r="H64" s="311"/>
      <c r="I64" s="311"/>
      <c r="J64" s="311"/>
      <c r="K64" s="307"/>
    </row>
    <row r="65" s="1" customFormat="1" ht="15" customHeight="1">
      <c r="B65" s="305"/>
      <c r="C65" s="311"/>
      <c r="D65" s="309" t="s">
        <v>2459</v>
      </c>
      <c r="E65" s="309"/>
      <c r="F65" s="309"/>
      <c r="G65" s="309"/>
      <c r="H65" s="309"/>
      <c r="I65" s="309"/>
      <c r="J65" s="309"/>
      <c r="K65" s="307"/>
    </row>
    <row r="66" s="1" customFormat="1" ht="15" customHeight="1">
      <c r="B66" s="305"/>
      <c r="C66" s="311"/>
      <c r="D66" s="314" t="s">
        <v>2460</v>
      </c>
      <c r="E66" s="314"/>
      <c r="F66" s="314"/>
      <c r="G66" s="314"/>
      <c r="H66" s="314"/>
      <c r="I66" s="314"/>
      <c r="J66" s="314"/>
      <c r="K66" s="307"/>
    </row>
    <row r="67" s="1" customFormat="1" ht="15" customHeight="1">
      <c r="B67" s="305"/>
      <c r="C67" s="311"/>
      <c r="D67" s="309" t="s">
        <v>2461</v>
      </c>
      <c r="E67" s="309"/>
      <c r="F67" s="309"/>
      <c r="G67" s="309"/>
      <c r="H67" s="309"/>
      <c r="I67" s="309"/>
      <c r="J67" s="309"/>
      <c r="K67" s="307"/>
    </row>
    <row r="68" s="1" customFormat="1" ht="15" customHeight="1">
      <c r="B68" s="305"/>
      <c r="C68" s="311"/>
      <c r="D68" s="309" t="s">
        <v>2462</v>
      </c>
      <c r="E68" s="309"/>
      <c r="F68" s="309"/>
      <c r="G68" s="309"/>
      <c r="H68" s="309"/>
      <c r="I68" s="309"/>
      <c r="J68" s="309"/>
      <c r="K68" s="307"/>
    </row>
    <row r="69" s="1" customFormat="1" ht="15" customHeight="1">
      <c r="B69" s="305"/>
      <c r="C69" s="311"/>
      <c r="D69" s="309" t="s">
        <v>2463</v>
      </c>
      <c r="E69" s="309"/>
      <c r="F69" s="309"/>
      <c r="G69" s="309"/>
      <c r="H69" s="309"/>
      <c r="I69" s="309"/>
      <c r="J69" s="309"/>
      <c r="K69" s="307"/>
    </row>
    <row r="70" s="1" customFormat="1" ht="15" customHeight="1">
      <c r="B70" s="305"/>
      <c r="C70" s="311"/>
      <c r="D70" s="309" t="s">
        <v>2464</v>
      </c>
      <c r="E70" s="309"/>
      <c r="F70" s="309"/>
      <c r="G70" s="309"/>
      <c r="H70" s="309"/>
      <c r="I70" s="309"/>
      <c r="J70" s="309"/>
      <c r="K70" s="307"/>
    </row>
    <row r="71" s="1" customFormat="1" ht="12.75" customHeight="1">
      <c r="B71" s="316"/>
      <c r="C71" s="317"/>
      <c r="D71" s="317"/>
      <c r="E71" s="317"/>
      <c r="F71" s="317"/>
      <c r="G71" s="317"/>
      <c r="H71" s="317"/>
      <c r="I71" s="317"/>
      <c r="J71" s="317"/>
      <c r="K71" s="318"/>
    </row>
    <row r="72" s="1" customFormat="1" ht="18.75" customHeight="1">
      <c r="B72" s="319"/>
      <c r="C72" s="319"/>
      <c r="D72" s="319"/>
      <c r="E72" s="319"/>
      <c r="F72" s="319"/>
      <c r="G72" s="319"/>
      <c r="H72" s="319"/>
      <c r="I72" s="319"/>
      <c r="J72" s="319"/>
      <c r="K72" s="320"/>
    </row>
    <row r="73" s="1" customFormat="1" ht="18.75" customHeight="1">
      <c r="B73" s="320"/>
      <c r="C73" s="320"/>
      <c r="D73" s="320"/>
      <c r="E73" s="320"/>
      <c r="F73" s="320"/>
      <c r="G73" s="320"/>
      <c r="H73" s="320"/>
      <c r="I73" s="320"/>
      <c r="J73" s="320"/>
      <c r="K73" s="320"/>
    </row>
    <row r="74" s="1" customFormat="1" ht="7.5" customHeight="1">
      <c r="B74" s="321"/>
      <c r="C74" s="322"/>
      <c r="D74" s="322"/>
      <c r="E74" s="322"/>
      <c r="F74" s="322"/>
      <c r="G74" s="322"/>
      <c r="H74" s="322"/>
      <c r="I74" s="322"/>
      <c r="J74" s="322"/>
      <c r="K74" s="323"/>
    </row>
    <row r="75" s="1" customFormat="1" ht="45" customHeight="1">
      <c r="B75" s="324"/>
      <c r="C75" s="325" t="s">
        <v>2465</v>
      </c>
      <c r="D75" s="325"/>
      <c r="E75" s="325"/>
      <c r="F75" s="325"/>
      <c r="G75" s="325"/>
      <c r="H75" s="325"/>
      <c r="I75" s="325"/>
      <c r="J75" s="325"/>
      <c r="K75" s="326"/>
    </row>
    <row r="76" s="1" customFormat="1" ht="17.25" customHeight="1">
      <c r="B76" s="324"/>
      <c r="C76" s="327" t="s">
        <v>2466</v>
      </c>
      <c r="D76" s="327"/>
      <c r="E76" s="327"/>
      <c r="F76" s="327" t="s">
        <v>2467</v>
      </c>
      <c r="G76" s="328"/>
      <c r="H76" s="327" t="s">
        <v>56</v>
      </c>
      <c r="I76" s="327" t="s">
        <v>59</v>
      </c>
      <c r="J76" s="327" t="s">
        <v>2468</v>
      </c>
      <c r="K76" s="326"/>
    </row>
    <row r="77" s="1" customFormat="1" ht="17.25" customHeight="1">
      <c r="B77" s="324"/>
      <c r="C77" s="329" t="s">
        <v>2469</v>
      </c>
      <c r="D77" s="329"/>
      <c r="E77" s="329"/>
      <c r="F77" s="330" t="s">
        <v>2470</v>
      </c>
      <c r="G77" s="331"/>
      <c r="H77" s="329"/>
      <c r="I77" s="329"/>
      <c r="J77" s="329" t="s">
        <v>2471</v>
      </c>
      <c r="K77" s="326"/>
    </row>
    <row r="78" s="1" customFormat="1" ht="5.25" customHeight="1">
      <c r="B78" s="324"/>
      <c r="C78" s="332"/>
      <c r="D78" s="332"/>
      <c r="E78" s="332"/>
      <c r="F78" s="332"/>
      <c r="G78" s="333"/>
      <c r="H78" s="332"/>
      <c r="I78" s="332"/>
      <c r="J78" s="332"/>
      <c r="K78" s="326"/>
    </row>
    <row r="79" s="1" customFormat="1" ht="15" customHeight="1">
      <c r="B79" s="324"/>
      <c r="C79" s="312" t="s">
        <v>55</v>
      </c>
      <c r="D79" s="334"/>
      <c r="E79" s="334"/>
      <c r="F79" s="335" t="s">
        <v>2472</v>
      </c>
      <c r="G79" s="336"/>
      <c r="H79" s="312" t="s">
        <v>2473</v>
      </c>
      <c r="I79" s="312" t="s">
        <v>2474</v>
      </c>
      <c r="J79" s="312">
        <v>20</v>
      </c>
      <c r="K79" s="326"/>
    </row>
    <row r="80" s="1" customFormat="1" ht="15" customHeight="1">
      <c r="B80" s="324"/>
      <c r="C80" s="312" t="s">
        <v>2475</v>
      </c>
      <c r="D80" s="312"/>
      <c r="E80" s="312"/>
      <c r="F80" s="335" t="s">
        <v>2472</v>
      </c>
      <c r="G80" s="336"/>
      <c r="H80" s="312" t="s">
        <v>2476</v>
      </c>
      <c r="I80" s="312" t="s">
        <v>2474</v>
      </c>
      <c r="J80" s="312">
        <v>120</v>
      </c>
      <c r="K80" s="326"/>
    </row>
    <row r="81" s="1" customFormat="1" ht="15" customHeight="1">
      <c r="B81" s="337"/>
      <c r="C81" s="312" t="s">
        <v>2477</v>
      </c>
      <c r="D81" s="312"/>
      <c r="E81" s="312"/>
      <c r="F81" s="335" t="s">
        <v>2478</v>
      </c>
      <c r="G81" s="336"/>
      <c r="H81" s="312" t="s">
        <v>2479</v>
      </c>
      <c r="I81" s="312" t="s">
        <v>2474</v>
      </c>
      <c r="J81" s="312">
        <v>50</v>
      </c>
      <c r="K81" s="326"/>
    </row>
    <row r="82" s="1" customFormat="1" ht="15" customHeight="1">
      <c r="B82" s="337"/>
      <c r="C82" s="312" t="s">
        <v>2480</v>
      </c>
      <c r="D82" s="312"/>
      <c r="E82" s="312"/>
      <c r="F82" s="335" t="s">
        <v>2472</v>
      </c>
      <c r="G82" s="336"/>
      <c r="H82" s="312" t="s">
        <v>2481</v>
      </c>
      <c r="I82" s="312" t="s">
        <v>2482</v>
      </c>
      <c r="J82" s="312"/>
      <c r="K82" s="326"/>
    </row>
    <row r="83" s="1" customFormat="1" ht="15" customHeight="1">
      <c r="B83" s="337"/>
      <c r="C83" s="338" t="s">
        <v>2483</v>
      </c>
      <c r="D83" s="338"/>
      <c r="E83" s="338"/>
      <c r="F83" s="339" t="s">
        <v>2478</v>
      </c>
      <c r="G83" s="338"/>
      <c r="H83" s="338" t="s">
        <v>2484</v>
      </c>
      <c r="I83" s="338" t="s">
        <v>2474</v>
      </c>
      <c r="J83" s="338">
        <v>15</v>
      </c>
      <c r="K83" s="326"/>
    </row>
    <row r="84" s="1" customFormat="1" ht="15" customHeight="1">
      <c r="B84" s="337"/>
      <c r="C84" s="338" t="s">
        <v>2485</v>
      </c>
      <c r="D84" s="338"/>
      <c r="E84" s="338"/>
      <c r="F84" s="339" t="s">
        <v>2478</v>
      </c>
      <c r="G84" s="338"/>
      <c r="H84" s="338" t="s">
        <v>2486</v>
      </c>
      <c r="I84" s="338" t="s">
        <v>2474</v>
      </c>
      <c r="J84" s="338">
        <v>15</v>
      </c>
      <c r="K84" s="326"/>
    </row>
    <row r="85" s="1" customFormat="1" ht="15" customHeight="1">
      <c r="B85" s="337"/>
      <c r="C85" s="338" t="s">
        <v>2487</v>
      </c>
      <c r="D85" s="338"/>
      <c r="E85" s="338"/>
      <c r="F85" s="339" t="s">
        <v>2478</v>
      </c>
      <c r="G85" s="338"/>
      <c r="H85" s="338" t="s">
        <v>2488</v>
      </c>
      <c r="I85" s="338" t="s">
        <v>2474</v>
      </c>
      <c r="J85" s="338">
        <v>20</v>
      </c>
      <c r="K85" s="326"/>
    </row>
    <row r="86" s="1" customFormat="1" ht="15" customHeight="1">
      <c r="B86" s="337"/>
      <c r="C86" s="338" t="s">
        <v>2489</v>
      </c>
      <c r="D86" s="338"/>
      <c r="E86" s="338"/>
      <c r="F86" s="339" t="s">
        <v>2478</v>
      </c>
      <c r="G86" s="338"/>
      <c r="H86" s="338" t="s">
        <v>2490</v>
      </c>
      <c r="I86" s="338" t="s">
        <v>2474</v>
      </c>
      <c r="J86" s="338">
        <v>20</v>
      </c>
      <c r="K86" s="326"/>
    </row>
    <row r="87" s="1" customFormat="1" ht="15" customHeight="1">
      <c r="B87" s="337"/>
      <c r="C87" s="312" t="s">
        <v>2491</v>
      </c>
      <c r="D87" s="312"/>
      <c r="E87" s="312"/>
      <c r="F87" s="335" t="s">
        <v>2478</v>
      </c>
      <c r="G87" s="336"/>
      <c r="H87" s="312" t="s">
        <v>2492</v>
      </c>
      <c r="I87" s="312" t="s">
        <v>2474</v>
      </c>
      <c r="J87" s="312">
        <v>50</v>
      </c>
      <c r="K87" s="326"/>
    </row>
    <row r="88" s="1" customFormat="1" ht="15" customHeight="1">
      <c r="B88" s="337"/>
      <c r="C88" s="312" t="s">
        <v>2493</v>
      </c>
      <c r="D88" s="312"/>
      <c r="E88" s="312"/>
      <c r="F88" s="335" t="s">
        <v>2478</v>
      </c>
      <c r="G88" s="336"/>
      <c r="H88" s="312" t="s">
        <v>2494</v>
      </c>
      <c r="I88" s="312" t="s">
        <v>2474</v>
      </c>
      <c r="J88" s="312">
        <v>20</v>
      </c>
      <c r="K88" s="326"/>
    </row>
    <row r="89" s="1" customFormat="1" ht="15" customHeight="1">
      <c r="B89" s="337"/>
      <c r="C89" s="312" t="s">
        <v>2495</v>
      </c>
      <c r="D89" s="312"/>
      <c r="E89" s="312"/>
      <c r="F89" s="335" t="s">
        <v>2478</v>
      </c>
      <c r="G89" s="336"/>
      <c r="H89" s="312" t="s">
        <v>2496</v>
      </c>
      <c r="I89" s="312" t="s">
        <v>2474</v>
      </c>
      <c r="J89" s="312">
        <v>20</v>
      </c>
      <c r="K89" s="326"/>
    </row>
    <row r="90" s="1" customFormat="1" ht="15" customHeight="1">
      <c r="B90" s="337"/>
      <c r="C90" s="312" t="s">
        <v>2497</v>
      </c>
      <c r="D90" s="312"/>
      <c r="E90" s="312"/>
      <c r="F90" s="335" t="s">
        <v>2478</v>
      </c>
      <c r="G90" s="336"/>
      <c r="H90" s="312" t="s">
        <v>2498</v>
      </c>
      <c r="I90" s="312" t="s">
        <v>2474</v>
      </c>
      <c r="J90" s="312">
        <v>50</v>
      </c>
      <c r="K90" s="326"/>
    </row>
    <row r="91" s="1" customFormat="1" ht="15" customHeight="1">
      <c r="B91" s="337"/>
      <c r="C91" s="312" t="s">
        <v>2499</v>
      </c>
      <c r="D91" s="312"/>
      <c r="E91" s="312"/>
      <c r="F91" s="335" t="s">
        <v>2478</v>
      </c>
      <c r="G91" s="336"/>
      <c r="H91" s="312" t="s">
        <v>2499</v>
      </c>
      <c r="I91" s="312" t="s">
        <v>2474</v>
      </c>
      <c r="J91" s="312">
        <v>50</v>
      </c>
      <c r="K91" s="326"/>
    </row>
    <row r="92" s="1" customFormat="1" ht="15" customHeight="1">
      <c r="B92" s="337"/>
      <c r="C92" s="312" t="s">
        <v>2500</v>
      </c>
      <c r="D92" s="312"/>
      <c r="E92" s="312"/>
      <c r="F92" s="335" t="s">
        <v>2478</v>
      </c>
      <c r="G92" s="336"/>
      <c r="H92" s="312" t="s">
        <v>2501</v>
      </c>
      <c r="I92" s="312" t="s">
        <v>2474</v>
      </c>
      <c r="J92" s="312">
        <v>255</v>
      </c>
      <c r="K92" s="326"/>
    </row>
    <row r="93" s="1" customFormat="1" ht="15" customHeight="1">
      <c r="B93" s="337"/>
      <c r="C93" s="312" t="s">
        <v>2502</v>
      </c>
      <c r="D93" s="312"/>
      <c r="E93" s="312"/>
      <c r="F93" s="335" t="s">
        <v>2472</v>
      </c>
      <c r="G93" s="336"/>
      <c r="H93" s="312" t="s">
        <v>2503</v>
      </c>
      <c r="I93" s="312" t="s">
        <v>2504</v>
      </c>
      <c r="J93" s="312"/>
      <c r="K93" s="326"/>
    </row>
    <row r="94" s="1" customFormat="1" ht="15" customHeight="1">
      <c r="B94" s="337"/>
      <c r="C94" s="312" t="s">
        <v>2505</v>
      </c>
      <c r="D94" s="312"/>
      <c r="E94" s="312"/>
      <c r="F94" s="335" t="s">
        <v>2472</v>
      </c>
      <c r="G94" s="336"/>
      <c r="H94" s="312" t="s">
        <v>2506</v>
      </c>
      <c r="I94" s="312" t="s">
        <v>2507</v>
      </c>
      <c r="J94" s="312"/>
      <c r="K94" s="326"/>
    </row>
    <row r="95" s="1" customFormat="1" ht="15" customHeight="1">
      <c r="B95" s="337"/>
      <c r="C95" s="312" t="s">
        <v>2508</v>
      </c>
      <c r="D95" s="312"/>
      <c r="E95" s="312"/>
      <c r="F95" s="335" t="s">
        <v>2472</v>
      </c>
      <c r="G95" s="336"/>
      <c r="H95" s="312" t="s">
        <v>2508</v>
      </c>
      <c r="I95" s="312" t="s">
        <v>2507</v>
      </c>
      <c r="J95" s="312"/>
      <c r="K95" s="326"/>
    </row>
    <row r="96" s="1" customFormat="1" ht="15" customHeight="1">
      <c r="B96" s="337"/>
      <c r="C96" s="312" t="s">
        <v>40</v>
      </c>
      <c r="D96" s="312"/>
      <c r="E96" s="312"/>
      <c r="F96" s="335" t="s">
        <v>2472</v>
      </c>
      <c r="G96" s="336"/>
      <c r="H96" s="312" t="s">
        <v>2509</v>
      </c>
      <c r="I96" s="312" t="s">
        <v>2507</v>
      </c>
      <c r="J96" s="312"/>
      <c r="K96" s="326"/>
    </row>
    <row r="97" s="1" customFormat="1" ht="15" customHeight="1">
      <c r="B97" s="337"/>
      <c r="C97" s="312" t="s">
        <v>50</v>
      </c>
      <c r="D97" s="312"/>
      <c r="E97" s="312"/>
      <c r="F97" s="335" t="s">
        <v>2472</v>
      </c>
      <c r="G97" s="336"/>
      <c r="H97" s="312" t="s">
        <v>2510</v>
      </c>
      <c r="I97" s="312" t="s">
        <v>2507</v>
      </c>
      <c r="J97" s="312"/>
      <c r="K97" s="326"/>
    </row>
    <row r="98" s="1" customFormat="1" ht="15" customHeight="1">
      <c r="B98" s="340"/>
      <c r="C98" s="341"/>
      <c r="D98" s="341"/>
      <c r="E98" s="341"/>
      <c r="F98" s="341"/>
      <c r="G98" s="341"/>
      <c r="H98" s="341"/>
      <c r="I98" s="341"/>
      <c r="J98" s="341"/>
      <c r="K98" s="342"/>
    </row>
    <row r="99" s="1" customFormat="1" ht="18.75" customHeight="1">
      <c r="B99" s="343"/>
      <c r="C99" s="344"/>
      <c r="D99" s="344"/>
      <c r="E99" s="344"/>
      <c r="F99" s="344"/>
      <c r="G99" s="344"/>
      <c r="H99" s="344"/>
      <c r="I99" s="344"/>
      <c r="J99" s="344"/>
      <c r="K99" s="343"/>
    </row>
    <row r="100" s="1" customFormat="1" ht="18.75" customHeight="1">
      <c r="B100" s="320"/>
      <c r="C100" s="320"/>
      <c r="D100" s="320"/>
      <c r="E100" s="320"/>
      <c r="F100" s="320"/>
      <c r="G100" s="320"/>
      <c r="H100" s="320"/>
      <c r="I100" s="320"/>
      <c r="J100" s="320"/>
      <c r="K100" s="320"/>
    </row>
    <row r="101" s="1" customFormat="1" ht="7.5" customHeight="1">
      <c r="B101" s="321"/>
      <c r="C101" s="322"/>
      <c r="D101" s="322"/>
      <c r="E101" s="322"/>
      <c r="F101" s="322"/>
      <c r="G101" s="322"/>
      <c r="H101" s="322"/>
      <c r="I101" s="322"/>
      <c r="J101" s="322"/>
      <c r="K101" s="323"/>
    </row>
    <row r="102" s="1" customFormat="1" ht="45" customHeight="1">
      <c r="B102" s="324"/>
      <c r="C102" s="325" t="s">
        <v>2511</v>
      </c>
      <c r="D102" s="325"/>
      <c r="E102" s="325"/>
      <c r="F102" s="325"/>
      <c r="G102" s="325"/>
      <c r="H102" s="325"/>
      <c r="I102" s="325"/>
      <c r="J102" s="325"/>
      <c r="K102" s="326"/>
    </row>
    <row r="103" s="1" customFormat="1" ht="17.25" customHeight="1">
      <c r="B103" s="324"/>
      <c r="C103" s="327" t="s">
        <v>2466</v>
      </c>
      <c r="D103" s="327"/>
      <c r="E103" s="327"/>
      <c r="F103" s="327" t="s">
        <v>2467</v>
      </c>
      <c r="G103" s="328"/>
      <c r="H103" s="327" t="s">
        <v>56</v>
      </c>
      <c r="I103" s="327" t="s">
        <v>59</v>
      </c>
      <c r="J103" s="327" t="s">
        <v>2468</v>
      </c>
      <c r="K103" s="326"/>
    </row>
    <row r="104" s="1" customFormat="1" ht="17.25" customHeight="1">
      <c r="B104" s="324"/>
      <c r="C104" s="329" t="s">
        <v>2469</v>
      </c>
      <c r="D104" s="329"/>
      <c r="E104" s="329"/>
      <c r="F104" s="330" t="s">
        <v>2470</v>
      </c>
      <c r="G104" s="331"/>
      <c r="H104" s="329"/>
      <c r="I104" s="329"/>
      <c r="J104" s="329" t="s">
        <v>2471</v>
      </c>
      <c r="K104" s="326"/>
    </row>
    <row r="105" s="1" customFormat="1" ht="5.25" customHeight="1">
      <c r="B105" s="324"/>
      <c r="C105" s="327"/>
      <c r="D105" s="327"/>
      <c r="E105" s="327"/>
      <c r="F105" s="327"/>
      <c r="G105" s="345"/>
      <c r="H105" s="327"/>
      <c r="I105" s="327"/>
      <c r="J105" s="327"/>
      <c r="K105" s="326"/>
    </row>
    <row r="106" s="1" customFormat="1" ht="15" customHeight="1">
      <c r="B106" s="324"/>
      <c r="C106" s="312" t="s">
        <v>55</v>
      </c>
      <c r="D106" s="334"/>
      <c r="E106" s="334"/>
      <c r="F106" s="335" t="s">
        <v>2472</v>
      </c>
      <c r="G106" s="312"/>
      <c r="H106" s="312" t="s">
        <v>2512</v>
      </c>
      <c r="I106" s="312" t="s">
        <v>2474</v>
      </c>
      <c r="J106" s="312">
        <v>20</v>
      </c>
      <c r="K106" s="326"/>
    </row>
    <row r="107" s="1" customFormat="1" ht="15" customHeight="1">
      <c r="B107" s="324"/>
      <c r="C107" s="312" t="s">
        <v>2475</v>
      </c>
      <c r="D107" s="312"/>
      <c r="E107" s="312"/>
      <c r="F107" s="335" t="s">
        <v>2472</v>
      </c>
      <c r="G107" s="312"/>
      <c r="H107" s="312" t="s">
        <v>2512</v>
      </c>
      <c r="I107" s="312" t="s">
        <v>2474</v>
      </c>
      <c r="J107" s="312">
        <v>120</v>
      </c>
      <c r="K107" s="326"/>
    </row>
    <row r="108" s="1" customFormat="1" ht="15" customHeight="1">
      <c r="B108" s="337"/>
      <c r="C108" s="312" t="s">
        <v>2477</v>
      </c>
      <c r="D108" s="312"/>
      <c r="E108" s="312"/>
      <c r="F108" s="335" t="s">
        <v>2478</v>
      </c>
      <c r="G108" s="312"/>
      <c r="H108" s="312" t="s">
        <v>2512</v>
      </c>
      <c r="I108" s="312" t="s">
        <v>2474</v>
      </c>
      <c r="J108" s="312">
        <v>50</v>
      </c>
      <c r="K108" s="326"/>
    </row>
    <row r="109" s="1" customFormat="1" ht="15" customHeight="1">
      <c r="B109" s="337"/>
      <c r="C109" s="312" t="s">
        <v>2480</v>
      </c>
      <c r="D109" s="312"/>
      <c r="E109" s="312"/>
      <c r="F109" s="335" t="s">
        <v>2472</v>
      </c>
      <c r="G109" s="312"/>
      <c r="H109" s="312" t="s">
        <v>2512</v>
      </c>
      <c r="I109" s="312" t="s">
        <v>2482</v>
      </c>
      <c r="J109" s="312"/>
      <c r="K109" s="326"/>
    </row>
    <row r="110" s="1" customFormat="1" ht="15" customHeight="1">
      <c r="B110" s="337"/>
      <c r="C110" s="312" t="s">
        <v>2491</v>
      </c>
      <c r="D110" s="312"/>
      <c r="E110" s="312"/>
      <c r="F110" s="335" t="s">
        <v>2478</v>
      </c>
      <c r="G110" s="312"/>
      <c r="H110" s="312" t="s">
        <v>2512</v>
      </c>
      <c r="I110" s="312" t="s">
        <v>2474</v>
      </c>
      <c r="J110" s="312">
        <v>50</v>
      </c>
      <c r="K110" s="326"/>
    </row>
    <row r="111" s="1" customFormat="1" ht="15" customHeight="1">
      <c r="B111" s="337"/>
      <c r="C111" s="312" t="s">
        <v>2499</v>
      </c>
      <c r="D111" s="312"/>
      <c r="E111" s="312"/>
      <c r="F111" s="335" t="s">
        <v>2478</v>
      </c>
      <c r="G111" s="312"/>
      <c r="H111" s="312" t="s">
        <v>2512</v>
      </c>
      <c r="I111" s="312" t="s">
        <v>2474</v>
      </c>
      <c r="J111" s="312">
        <v>50</v>
      </c>
      <c r="K111" s="326"/>
    </row>
    <row r="112" s="1" customFormat="1" ht="15" customHeight="1">
      <c r="B112" s="337"/>
      <c r="C112" s="312" t="s">
        <v>2497</v>
      </c>
      <c r="D112" s="312"/>
      <c r="E112" s="312"/>
      <c r="F112" s="335" t="s">
        <v>2478</v>
      </c>
      <c r="G112" s="312"/>
      <c r="H112" s="312" t="s">
        <v>2512</v>
      </c>
      <c r="I112" s="312" t="s">
        <v>2474</v>
      </c>
      <c r="J112" s="312">
        <v>50</v>
      </c>
      <c r="K112" s="326"/>
    </row>
    <row r="113" s="1" customFormat="1" ht="15" customHeight="1">
      <c r="B113" s="337"/>
      <c r="C113" s="312" t="s">
        <v>55</v>
      </c>
      <c r="D113" s="312"/>
      <c r="E113" s="312"/>
      <c r="F113" s="335" t="s">
        <v>2472</v>
      </c>
      <c r="G113" s="312"/>
      <c r="H113" s="312" t="s">
        <v>2513</v>
      </c>
      <c r="I113" s="312" t="s">
        <v>2474</v>
      </c>
      <c r="J113" s="312">
        <v>20</v>
      </c>
      <c r="K113" s="326"/>
    </row>
    <row r="114" s="1" customFormat="1" ht="15" customHeight="1">
      <c r="B114" s="337"/>
      <c r="C114" s="312" t="s">
        <v>2514</v>
      </c>
      <c r="D114" s="312"/>
      <c r="E114" s="312"/>
      <c r="F114" s="335" t="s">
        <v>2472</v>
      </c>
      <c r="G114" s="312"/>
      <c r="H114" s="312" t="s">
        <v>2515</v>
      </c>
      <c r="I114" s="312" t="s">
        <v>2474</v>
      </c>
      <c r="J114" s="312">
        <v>120</v>
      </c>
      <c r="K114" s="326"/>
    </row>
    <row r="115" s="1" customFormat="1" ht="15" customHeight="1">
      <c r="B115" s="337"/>
      <c r="C115" s="312" t="s">
        <v>40</v>
      </c>
      <c r="D115" s="312"/>
      <c r="E115" s="312"/>
      <c r="F115" s="335" t="s">
        <v>2472</v>
      </c>
      <c r="G115" s="312"/>
      <c r="H115" s="312" t="s">
        <v>2516</v>
      </c>
      <c r="I115" s="312" t="s">
        <v>2507</v>
      </c>
      <c r="J115" s="312"/>
      <c r="K115" s="326"/>
    </row>
    <row r="116" s="1" customFormat="1" ht="15" customHeight="1">
      <c r="B116" s="337"/>
      <c r="C116" s="312" t="s">
        <v>50</v>
      </c>
      <c r="D116" s="312"/>
      <c r="E116" s="312"/>
      <c r="F116" s="335" t="s">
        <v>2472</v>
      </c>
      <c r="G116" s="312"/>
      <c r="H116" s="312" t="s">
        <v>2517</v>
      </c>
      <c r="I116" s="312" t="s">
        <v>2507</v>
      </c>
      <c r="J116" s="312"/>
      <c r="K116" s="326"/>
    </row>
    <row r="117" s="1" customFormat="1" ht="15" customHeight="1">
      <c r="B117" s="337"/>
      <c r="C117" s="312" t="s">
        <v>59</v>
      </c>
      <c r="D117" s="312"/>
      <c r="E117" s="312"/>
      <c r="F117" s="335" t="s">
        <v>2472</v>
      </c>
      <c r="G117" s="312"/>
      <c r="H117" s="312" t="s">
        <v>2518</v>
      </c>
      <c r="I117" s="312" t="s">
        <v>2519</v>
      </c>
      <c r="J117" s="312"/>
      <c r="K117" s="326"/>
    </row>
    <row r="118" s="1" customFormat="1" ht="15" customHeight="1">
      <c r="B118" s="340"/>
      <c r="C118" s="346"/>
      <c r="D118" s="346"/>
      <c r="E118" s="346"/>
      <c r="F118" s="346"/>
      <c r="G118" s="346"/>
      <c r="H118" s="346"/>
      <c r="I118" s="346"/>
      <c r="J118" s="346"/>
      <c r="K118" s="342"/>
    </row>
    <row r="119" s="1" customFormat="1" ht="18.75" customHeight="1">
      <c r="B119" s="347"/>
      <c r="C119" s="348"/>
      <c r="D119" s="348"/>
      <c r="E119" s="348"/>
      <c r="F119" s="349"/>
      <c r="G119" s="348"/>
      <c r="H119" s="348"/>
      <c r="I119" s="348"/>
      <c r="J119" s="348"/>
      <c r="K119" s="347"/>
    </row>
    <row r="120" s="1" customFormat="1" ht="18.75" customHeight="1">
      <c r="B120" s="320"/>
      <c r="C120" s="320"/>
      <c r="D120" s="320"/>
      <c r="E120" s="320"/>
      <c r="F120" s="320"/>
      <c r="G120" s="320"/>
      <c r="H120" s="320"/>
      <c r="I120" s="320"/>
      <c r="J120" s="320"/>
      <c r="K120" s="320"/>
    </row>
    <row r="121" s="1" customFormat="1" ht="7.5" customHeight="1">
      <c r="B121" s="350"/>
      <c r="C121" s="351"/>
      <c r="D121" s="351"/>
      <c r="E121" s="351"/>
      <c r="F121" s="351"/>
      <c r="G121" s="351"/>
      <c r="H121" s="351"/>
      <c r="I121" s="351"/>
      <c r="J121" s="351"/>
      <c r="K121" s="352"/>
    </row>
    <row r="122" s="1" customFormat="1" ht="45" customHeight="1">
      <c r="B122" s="353"/>
      <c r="C122" s="303" t="s">
        <v>2520</v>
      </c>
      <c r="D122" s="303"/>
      <c r="E122" s="303"/>
      <c r="F122" s="303"/>
      <c r="G122" s="303"/>
      <c r="H122" s="303"/>
      <c r="I122" s="303"/>
      <c r="J122" s="303"/>
      <c r="K122" s="354"/>
    </row>
    <row r="123" s="1" customFormat="1" ht="17.25" customHeight="1">
      <c r="B123" s="355"/>
      <c r="C123" s="327" t="s">
        <v>2466</v>
      </c>
      <c r="D123" s="327"/>
      <c r="E123" s="327"/>
      <c r="F123" s="327" t="s">
        <v>2467</v>
      </c>
      <c r="G123" s="328"/>
      <c r="H123" s="327" t="s">
        <v>56</v>
      </c>
      <c r="I123" s="327" t="s">
        <v>59</v>
      </c>
      <c r="J123" s="327" t="s">
        <v>2468</v>
      </c>
      <c r="K123" s="356"/>
    </row>
    <row r="124" s="1" customFormat="1" ht="17.25" customHeight="1">
      <c r="B124" s="355"/>
      <c r="C124" s="329" t="s">
        <v>2469</v>
      </c>
      <c r="D124" s="329"/>
      <c r="E124" s="329"/>
      <c r="F124" s="330" t="s">
        <v>2470</v>
      </c>
      <c r="G124" s="331"/>
      <c r="H124" s="329"/>
      <c r="I124" s="329"/>
      <c r="J124" s="329" t="s">
        <v>2471</v>
      </c>
      <c r="K124" s="356"/>
    </row>
    <row r="125" s="1" customFormat="1" ht="5.25" customHeight="1">
      <c r="B125" s="357"/>
      <c r="C125" s="332"/>
      <c r="D125" s="332"/>
      <c r="E125" s="332"/>
      <c r="F125" s="332"/>
      <c r="G125" s="358"/>
      <c r="H125" s="332"/>
      <c r="I125" s="332"/>
      <c r="J125" s="332"/>
      <c r="K125" s="359"/>
    </row>
    <row r="126" s="1" customFormat="1" ht="15" customHeight="1">
      <c r="B126" s="357"/>
      <c r="C126" s="312" t="s">
        <v>2475</v>
      </c>
      <c r="D126" s="334"/>
      <c r="E126" s="334"/>
      <c r="F126" s="335" t="s">
        <v>2472</v>
      </c>
      <c r="G126" s="312"/>
      <c r="H126" s="312" t="s">
        <v>2512</v>
      </c>
      <c r="I126" s="312" t="s">
        <v>2474</v>
      </c>
      <c r="J126" s="312">
        <v>120</v>
      </c>
      <c r="K126" s="360"/>
    </row>
    <row r="127" s="1" customFormat="1" ht="15" customHeight="1">
      <c r="B127" s="357"/>
      <c r="C127" s="312" t="s">
        <v>2521</v>
      </c>
      <c r="D127" s="312"/>
      <c r="E127" s="312"/>
      <c r="F127" s="335" t="s">
        <v>2472</v>
      </c>
      <c r="G127" s="312"/>
      <c r="H127" s="312" t="s">
        <v>2522</v>
      </c>
      <c r="I127" s="312" t="s">
        <v>2474</v>
      </c>
      <c r="J127" s="312" t="s">
        <v>2523</v>
      </c>
      <c r="K127" s="360"/>
    </row>
    <row r="128" s="1" customFormat="1" ht="15" customHeight="1">
      <c r="B128" s="357"/>
      <c r="C128" s="312" t="s">
        <v>2420</v>
      </c>
      <c r="D128" s="312"/>
      <c r="E128" s="312"/>
      <c r="F128" s="335" t="s">
        <v>2472</v>
      </c>
      <c r="G128" s="312"/>
      <c r="H128" s="312" t="s">
        <v>2524</v>
      </c>
      <c r="I128" s="312" t="s">
        <v>2474</v>
      </c>
      <c r="J128" s="312" t="s">
        <v>2523</v>
      </c>
      <c r="K128" s="360"/>
    </row>
    <row r="129" s="1" customFormat="1" ht="15" customHeight="1">
      <c r="B129" s="357"/>
      <c r="C129" s="312" t="s">
        <v>2483</v>
      </c>
      <c r="D129" s="312"/>
      <c r="E129" s="312"/>
      <c r="F129" s="335" t="s">
        <v>2478</v>
      </c>
      <c r="G129" s="312"/>
      <c r="H129" s="312" t="s">
        <v>2484</v>
      </c>
      <c r="I129" s="312" t="s">
        <v>2474</v>
      </c>
      <c r="J129" s="312">
        <v>15</v>
      </c>
      <c r="K129" s="360"/>
    </row>
    <row r="130" s="1" customFormat="1" ht="15" customHeight="1">
      <c r="B130" s="357"/>
      <c r="C130" s="338" t="s">
        <v>2485</v>
      </c>
      <c r="D130" s="338"/>
      <c r="E130" s="338"/>
      <c r="F130" s="339" t="s">
        <v>2478</v>
      </c>
      <c r="G130" s="338"/>
      <c r="H130" s="338" t="s">
        <v>2486</v>
      </c>
      <c r="I130" s="338" t="s">
        <v>2474</v>
      </c>
      <c r="J130" s="338">
        <v>15</v>
      </c>
      <c r="K130" s="360"/>
    </row>
    <row r="131" s="1" customFormat="1" ht="15" customHeight="1">
      <c r="B131" s="357"/>
      <c r="C131" s="338" t="s">
        <v>2487</v>
      </c>
      <c r="D131" s="338"/>
      <c r="E131" s="338"/>
      <c r="F131" s="339" t="s">
        <v>2478</v>
      </c>
      <c r="G131" s="338"/>
      <c r="H131" s="338" t="s">
        <v>2488</v>
      </c>
      <c r="I131" s="338" t="s">
        <v>2474</v>
      </c>
      <c r="J131" s="338">
        <v>20</v>
      </c>
      <c r="K131" s="360"/>
    </row>
    <row r="132" s="1" customFormat="1" ht="15" customHeight="1">
      <c r="B132" s="357"/>
      <c r="C132" s="338" t="s">
        <v>2489</v>
      </c>
      <c r="D132" s="338"/>
      <c r="E132" s="338"/>
      <c r="F132" s="339" t="s">
        <v>2478</v>
      </c>
      <c r="G132" s="338"/>
      <c r="H132" s="338" t="s">
        <v>2490</v>
      </c>
      <c r="I132" s="338" t="s">
        <v>2474</v>
      </c>
      <c r="J132" s="338">
        <v>20</v>
      </c>
      <c r="K132" s="360"/>
    </row>
    <row r="133" s="1" customFormat="1" ht="15" customHeight="1">
      <c r="B133" s="357"/>
      <c r="C133" s="312" t="s">
        <v>2477</v>
      </c>
      <c r="D133" s="312"/>
      <c r="E133" s="312"/>
      <c r="F133" s="335" t="s">
        <v>2478</v>
      </c>
      <c r="G133" s="312"/>
      <c r="H133" s="312" t="s">
        <v>2512</v>
      </c>
      <c r="I133" s="312" t="s">
        <v>2474</v>
      </c>
      <c r="J133" s="312">
        <v>50</v>
      </c>
      <c r="K133" s="360"/>
    </row>
    <row r="134" s="1" customFormat="1" ht="15" customHeight="1">
      <c r="B134" s="357"/>
      <c r="C134" s="312" t="s">
        <v>2491</v>
      </c>
      <c r="D134" s="312"/>
      <c r="E134" s="312"/>
      <c r="F134" s="335" t="s">
        <v>2478</v>
      </c>
      <c r="G134" s="312"/>
      <c r="H134" s="312" t="s">
        <v>2512</v>
      </c>
      <c r="I134" s="312" t="s">
        <v>2474</v>
      </c>
      <c r="J134" s="312">
        <v>50</v>
      </c>
      <c r="K134" s="360"/>
    </row>
    <row r="135" s="1" customFormat="1" ht="15" customHeight="1">
      <c r="B135" s="357"/>
      <c r="C135" s="312" t="s">
        <v>2497</v>
      </c>
      <c r="D135" s="312"/>
      <c r="E135" s="312"/>
      <c r="F135" s="335" t="s">
        <v>2478</v>
      </c>
      <c r="G135" s="312"/>
      <c r="H135" s="312" t="s">
        <v>2512</v>
      </c>
      <c r="I135" s="312" t="s">
        <v>2474</v>
      </c>
      <c r="J135" s="312">
        <v>50</v>
      </c>
      <c r="K135" s="360"/>
    </row>
    <row r="136" s="1" customFormat="1" ht="15" customHeight="1">
      <c r="B136" s="357"/>
      <c r="C136" s="312" t="s">
        <v>2499</v>
      </c>
      <c r="D136" s="312"/>
      <c r="E136" s="312"/>
      <c r="F136" s="335" t="s">
        <v>2478</v>
      </c>
      <c r="G136" s="312"/>
      <c r="H136" s="312" t="s">
        <v>2512</v>
      </c>
      <c r="I136" s="312" t="s">
        <v>2474</v>
      </c>
      <c r="J136" s="312">
        <v>50</v>
      </c>
      <c r="K136" s="360"/>
    </row>
    <row r="137" s="1" customFormat="1" ht="15" customHeight="1">
      <c r="B137" s="357"/>
      <c r="C137" s="312" t="s">
        <v>2500</v>
      </c>
      <c r="D137" s="312"/>
      <c r="E137" s="312"/>
      <c r="F137" s="335" t="s">
        <v>2478</v>
      </c>
      <c r="G137" s="312"/>
      <c r="H137" s="312" t="s">
        <v>2525</v>
      </c>
      <c r="I137" s="312" t="s">
        <v>2474</v>
      </c>
      <c r="J137" s="312">
        <v>255</v>
      </c>
      <c r="K137" s="360"/>
    </row>
    <row r="138" s="1" customFormat="1" ht="15" customHeight="1">
      <c r="B138" s="357"/>
      <c r="C138" s="312" t="s">
        <v>2502</v>
      </c>
      <c r="D138" s="312"/>
      <c r="E138" s="312"/>
      <c r="F138" s="335" t="s">
        <v>2472</v>
      </c>
      <c r="G138" s="312"/>
      <c r="H138" s="312" t="s">
        <v>2526</v>
      </c>
      <c r="I138" s="312" t="s">
        <v>2504</v>
      </c>
      <c r="J138" s="312"/>
      <c r="K138" s="360"/>
    </row>
    <row r="139" s="1" customFormat="1" ht="15" customHeight="1">
      <c r="B139" s="357"/>
      <c r="C139" s="312" t="s">
        <v>2505</v>
      </c>
      <c r="D139" s="312"/>
      <c r="E139" s="312"/>
      <c r="F139" s="335" t="s">
        <v>2472</v>
      </c>
      <c r="G139" s="312"/>
      <c r="H139" s="312" t="s">
        <v>2527</v>
      </c>
      <c r="I139" s="312" t="s">
        <v>2507</v>
      </c>
      <c r="J139" s="312"/>
      <c r="K139" s="360"/>
    </row>
    <row r="140" s="1" customFormat="1" ht="15" customHeight="1">
      <c r="B140" s="357"/>
      <c r="C140" s="312" t="s">
        <v>2508</v>
      </c>
      <c r="D140" s="312"/>
      <c r="E140" s="312"/>
      <c r="F140" s="335" t="s">
        <v>2472</v>
      </c>
      <c r="G140" s="312"/>
      <c r="H140" s="312" t="s">
        <v>2508</v>
      </c>
      <c r="I140" s="312" t="s">
        <v>2507</v>
      </c>
      <c r="J140" s="312"/>
      <c r="K140" s="360"/>
    </row>
    <row r="141" s="1" customFormat="1" ht="15" customHeight="1">
      <c r="B141" s="357"/>
      <c r="C141" s="312" t="s">
        <v>40</v>
      </c>
      <c r="D141" s="312"/>
      <c r="E141" s="312"/>
      <c r="F141" s="335" t="s">
        <v>2472</v>
      </c>
      <c r="G141" s="312"/>
      <c r="H141" s="312" t="s">
        <v>2528</v>
      </c>
      <c r="I141" s="312" t="s">
        <v>2507</v>
      </c>
      <c r="J141" s="312"/>
      <c r="K141" s="360"/>
    </row>
    <row r="142" s="1" customFormat="1" ht="15" customHeight="1">
      <c r="B142" s="357"/>
      <c r="C142" s="312" t="s">
        <v>2529</v>
      </c>
      <c r="D142" s="312"/>
      <c r="E142" s="312"/>
      <c r="F142" s="335" t="s">
        <v>2472</v>
      </c>
      <c r="G142" s="312"/>
      <c r="H142" s="312" t="s">
        <v>2530</v>
      </c>
      <c r="I142" s="312" t="s">
        <v>2507</v>
      </c>
      <c r="J142" s="312"/>
      <c r="K142" s="360"/>
    </row>
    <row r="143" s="1" customFormat="1" ht="15" customHeight="1">
      <c r="B143" s="361"/>
      <c r="C143" s="362"/>
      <c r="D143" s="362"/>
      <c r="E143" s="362"/>
      <c r="F143" s="362"/>
      <c r="G143" s="362"/>
      <c r="H143" s="362"/>
      <c r="I143" s="362"/>
      <c r="J143" s="362"/>
      <c r="K143" s="363"/>
    </row>
    <row r="144" s="1" customFormat="1" ht="18.75" customHeight="1">
      <c r="B144" s="348"/>
      <c r="C144" s="348"/>
      <c r="D144" s="348"/>
      <c r="E144" s="348"/>
      <c r="F144" s="349"/>
      <c r="G144" s="348"/>
      <c r="H144" s="348"/>
      <c r="I144" s="348"/>
      <c r="J144" s="348"/>
      <c r="K144" s="348"/>
    </row>
    <row r="145" s="1" customFormat="1" ht="18.75" customHeight="1">
      <c r="B145" s="320"/>
      <c r="C145" s="320"/>
      <c r="D145" s="320"/>
      <c r="E145" s="320"/>
      <c r="F145" s="320"/>
      <c r="G145" s="320"/>
      <c r="H145" s="320"/>
      <c r="I145" s="320"/>
      <c r="J145" s="320"/>
      <c r="K145" s="320"/>
    </row>
    <row r="146" s="1" customFormat="1" ht="7.5" customHeight="1">
      <c r="B146" s="321"/>
      <c r="C146" s="322"/>
      <c r="D146" s="322"/>
      <c r="E146" s="322"/>
      <c r="F146" s="322"/>
      <c r="G146" s="322"/>
      <c r="H146" s="322"/>
      <c r="I146" s="322"/>
      <c r="J146" s="322"/>
      <c r="K146" s="323"/>
    </row>
    <row r="147" s="1" customFormat="1" ht="45" customHeight="1">
      <c r="B147" s="324"/>
      <c r="C147" s="325" t="s">
        <v>2531</v>
      </c>
      <c r="D147" s="325"/>
      <c r="E147" s="325"/>
      <c r="F147" s="325"/>
      <c r="G147" s="325"/>
      <c r="H147" s="325"/>
      <c r="I147" s="325"/>
      <c r="J147" s="325"/>
      <c r="K147" s="326"/>
    </row>
    <row r="148" s="1" customFormat="1" ht="17.25" customHeight="1">
      <c r="B148" s="324"/>
      <c r="C148" s="327" t="s">
        <v>2466</v>
      </c>
      <c r="D148" s="327"/>
      <c r="E148" s="327"/>
      <c r="F148" s="327" t="s">
        <v>2467</v>
      </c>
      <c r="G148" s="328"/>
      <c r="H148" s="327" t="s">
        <v>56</v>
      </c>
      <c r="I148" s="327" t="s">
        <v>59</v>
      </c>
      <c r="J148" s="327" t="s">
        <v>2468</v>
      </c>
      <c r="K148" s="326"/>
    </row>
    <row r="149" s="1" customFormat="1" ht="17.25" customHeight="1">
      <c r="B149" s="324"/>
      <c r="C149" s="329" t="s">
        <v>2469</v>
      </c>
      <c r="D149" s="329"/>
      <c r="E149" s="329"/>
      <c r="F149" s="330" t="s">
        <v>2470</v>
      </c>
      <c r="G149" s="331"/>
      <c r="H149" s="329"/>
      <c r="I149" s="329"/>
      <c r="J149" s="329" t="s">
        <v>2471</v>
      </c>
      <c r="K149" s="326"/>
    </row>
    <row r="150" s="1" customFormat="1" ht="5.25" customHeight="1">
      <c r="B150" s="337"/>
      <c r="C150" s="332"/>
      <c r="D150" s="332"/>
      <c r="E150" s="332"/>
      <c r="F150" s="332"/>
      <c r="G150" s="333"/>
      <c r="H150" s="332"/>
      <c r="I150" s="332"/>
      <c r="J150" s="332"/>
      <c r="K150" s="360"/>
    </row>
    <row r="151" s="1" customFormat="1" ht="15" customHeight="1">
      <c r="B151" s="337"/>
      <c r="C151" s="364" t="s">
        <v>2475</v>
      </c>
      <c r="D151" s="312"/>
      <c r="E151" s="312"/>
      <c r="F151" s="365" t="s">
        <v>2472</v>
      </c>
      <c r="G151" s="312"/>
      <c r="H151" s="364" t="s">
        <v>2512</v>
      </c>
      <c r="I151" s="364" t="s">
        <v>2474</v>
      </c>
      <c r="J151" s="364">
        <v>120</v>
      </c>
      <c r="K151" s="360"/>
    </row>
    <row r="152" s="1" customFormat="1" ht="15" customHeight="1">
      <c r="B152" s="337"/>
      <c r="C152" s="364" t="s">
        <v>2521</v>
      </c>
      <c r="D152" s="312"/>
      <c r="E152" s="312"/>
      <c r="F152" s="365" t="s">
        <v>2472</v>
      </c>
      <c r="G152" s="312"/>
      <c r="H152" s="364" t="s">
        <v>2532</v>
      </c>
      <c r="I152" s="364" t="s">
        <v>2474</v>
      </c>
      <c r="J152" s="364" t="s">
        <v>2523</v>
      </c>
      <c r="K152" s="360"/>
    </row>
    <row r="153" s="1" customFormat="1" ht="15" customHeight="1">
      <c r="B153" s="337"/>
      <c r="C153" s="364" t="s">
        <v>2420</v>
      </c>
      <c r="D153" s="312"/>
      <c r="E153" s="312"/>
      <c r="F153" s="365" t="s">
        <v>2472</v>
      </c>
      <c r="G153" s="312"/>
      <c r="H153" s="364" t="s">
        <v>2533</v>
      </c>
      <c r="I153" s="364" t="s">
        <v>2474</v>
      </c>
      <c r="J153" s="364" t="s">
        <v>2523</v>
      </c>
      <c r="K153" s="360"/>
    </row>
    <row r="154" s="1" customFormat="1" ht="15" customHeight="1">
      <c r="B154" s="337"/>
      <c r="C154" s="364" t="s">
        <v>2477</v>
      </c>
      <c r="D154" s="312"/>
      <c r="E154" s="312"/>
      <c r="F154" s="365" t="s">
        <v>2478</v>
      </c>
      <c r="G154" s="312"/>
      <c r="H154" s="364" t="s">
        <v>2512</v>
      </c>
      <c r="I154" s="364" t="s">
        <v>2474</v>
      </c>
      <c r="J154" s="364">
        <v>50</v>
      </c>
      <c r="K154" s="360"/>
    </row>
    <row r="155" s="1" customFormat="1" ht="15" customHeight="1">
      <c r="B155" s="337"/>
      <c r="C155" s="364" t="s">
        <v>2480</v>
      </c>
      <c r="D155" s="312"/>
      <c r="E155" s="312"/>
      <c r="F155" s="365" t="s">
        <v>2472</v>
      </c>
      <c r="G155" s="312"/>
      <c r="H155" s="364" t="s">
        <v>2512</v>
      </c>
      <c r="I155" s="364" t="s">
        <v>2482</v>
      </c>
      <c r="J155" s="364"/>
      <c r="K155" s="360"/>
    </row>
    <row r="156" s="1" customFormat="1" ht="15" customHeight="1">
      <c r="B156" s="337"/>
      <c r="C156" s="364" t="s">
        <v>2491</v>
      </c>
      <c r="D156" s="312"/>
      <c r="E156" s="312"/>
      <c r="F156" s="365" t="s">
        <v>2478</v>
      </c>
      <c r="G156" s="312"/>
      <c r="H156" s="364" t="s">
        <v>2512</v>
      </c>
      <c r="I156" s="364" t="s">
        <v>2474</v>
      </c>
      <c r="J156" s="364">
        <v>50</v>
      </c>
      <c r="K156" s="360"/>
    </row>
    <row r="157" s="1" customFormat="1" ht="15" customHeight="1">
      <c r="B157" s="337"/>
      <c r="C157" s="364" t="s">
        <v>2499</v>
      </c>
      <c r="D157" s="312"/>
      <c r="E157" s="312"/>
      <c r="F157" s="365" t="s">
        <v>2478</v>
      </c>
      <c r="G157" s="312"/>
      <c r="H157" s="364" t="s">
        <v>2512</v>
      </c>
      <c r="I157" s="364" t="s">
        <v>2474</v>
      </c>
      <c r="J157" s="364">
        <v>50</v>
      </c>
      <c r="K157" s="360"/>
    </row>
    <row r="158" s="1" customFormat="1" ht="15" customHeight="1">
      <c r="B158" s="337"/>
      <c r="C158" s="364" t="s">
        <v>2497</v>
      </c>
      <c r="D158" s="312"/>
      <c r="E158" s="312"/>
      <c r="F158" s="365" t="s">
        <v>2478</v>
      </c>
      <c r="G158" s="312"/>
      <c r="H158" s="364" t="s">
        <v>2512</v>
      </c>
      <c r="I158" s="364" t="s">
        <v>2474</v>
      </c>
      <c r="J158" s="364">
        <v>50</v>
      </c>
      <c r="K158" s="360"/>
    </row>
    <row r="159" s="1" customFormat="1" ht="15" customHeight="1">
      <c r="B159" s="337"/>
      <c r="C159" s="364" t="s">
        <v>168</v>
      </c>
      <c r="D159" s="312"/>
      <c r="E159" s="312"/>
      <c r="F159" s="365" t="s">
        <v>2472</v>
      </c>
      <c r="G159" s="312"/>
      <c r="H159" s="364" t="s">
        <v>2534</v>
      </c>
      <c r="I159" s="364" t="s">
        <v>2474</v>
      </c>
      <c r="J159" s="364" t="s">
        <v>2535</v>
      </c>
      <c r="K159" s="360"/>
    </row>
    <row r="160" s="1" customFormat="1" ht="15" customHeight="1">
      <c r="B160" s="337"/>
      <c r="C160" s="364" t="s">
        <v>2536</v>
      </c>
      <c r="D160" s="312"/>
      <c r="E160" s="312"/>
      <c r="F160" s="365" t="s">
        <v>2472</v>
      </c>
      <c r="G160" s="312"/>
      <c r="H160" s="364" t="s">
        <v>2537</v>
      </c>
      <c r="I160" s="364" t="s">
        <v>2507</v>
      </c>
      <c r="J160" s="364"/>
      <c r="K160" s="360"/>
    </row>
    <row r="161" s="1" customFormat="1" ht="15" customHeight="1">
      <c r="B161" s="366"/>
      <c r="C161" s="346"/>
      <c r="D161" s="346"/>
      <c r="E161" s="346"/>
      <c r="F161" s="346"/>
      <c r="G161" s="346"/>
      <c r="H161" s="346"/>
      <c r="I161" s="346"/>
      <c r="J161" s="346"/>
      <c r="K161" s="367"/>
    </row>
    <row r="162" s="1" customFormat="1" ht="18.75" customHeight="1">
      <c r="B162" s="348"/>
      <c r="C162" s="358"/>
      <c r="D162" s="358"/>
      <c r="E162" s="358"/>
      <c r="F162" s="368"/>
      <c r="G162" s="358"/>
      <c r="H162" s="358"/>
      <c r="I162" s="358"/>
      <c r="J162" s="358"/>
      <c r="K162" s="348"/>
    </row>
    <row r="163" s="1" customFormat="1" ht="18.75" customHeight="1">
      <c r="B163" s="320"/>
      <c r="C163" s="320"/>
      <c r="D163" s="320"/>
      <c r="E163" s="320"/>
      <c r="F163" s="320"/>
      <c r="G163" s="320"/>
      <c r="H163" s="320"/>
      <c r="I163" s="320"/>
      <c r="J163" s="320"/>
      <c r="K163" s="320"/>
    </row>
    <row r="164" s="1" customFormat="1" ht="7.5" customHeight="1">
      <c r="B164" s="299"/>
      <c r="C164" s="300"/>
      <c r="D164" s="300"/>
      <c r="E164" s="300"/>
      <c r="F164" s="300"/>
      <c r="G164" s="300"/>
      <c r="H164" s="300"/>
      <c r="I164" s="300"/>
      <c r="J164" s="300"/>
      <c r="K164" s="301"/>
    </row>
    <row r="165" s="1" customFormat="1" ht="45" customHeight="1">
      <c r="B165" s="302"/>
      <c r="C165" s="303" t="s">
        <v>2538</v>
      </c>
      <c r="D165" s="303"/>
      <c r="E165" s="303"/>
      <c r="F165" s="303"/>
      <c r="G165" s="303"/>
      <c r="H165" s="303"/>
      <c r="I165" s="303"/>
      <c r="J165" s="303"/>
      <c r="K165" s="304"/>
    </row>
    <row r="166" s="1" customFormat="1" ht="17.25" customHeight="1">
      <c r="B166" s="302"/>
      <c r="C166" s="327" t="s">
        <v>2466</v>
      </c>
      <c r="D166" s="327"/>
      <c r="E166" s="327"/>
      <c r="F166" s="327" t="s">
        <v>2467</v>
      </c>
      <c r="G166" s="369"/>
      <c r="H166" s="370" t="s">
        <v>56</v>
      </c>
      <c r="I166" s="370" t="s">
        <v>59</v>
      </c>
      <c r="J166" s="327" t="s">
        <v>2468</v>
      </c>
      <c r="K166" s="304"/>
    </row>
    <row r="167" s="1" customFormat="1" ht="17.25" customHeight="1">
      <c r="B167" s="305"/>
      <c r="C167" s="329" t="s">
        <v>2469</v>
      </c>
      <c r="D167" s="329"/>
      <c r="E167" s="329"/>
      <c r="F167" s="330" t="s">
        <v>2470</v>
      </c>
      <c r="G167" s="371"/>
      <c r="H167" s="372"/>
      <c r="I167" s="372"/>
      <c r="J167" s="329" t="s">
        <v>2471</v>
      </c>
      <c r="K167" s="307"/>
    </row>
    <row r="168" s="1" customFormat="1" ht="5.25" customHeight="1">
      <c r="B168" s="337"/>
      <c r="C168" s="332"/>
      <c r="D168" s="332"/>
      <c r="E168" s="332"/>
      <c r="F168" s="332"/>
      <c r="G168" s="333"/>
      <c r="H168" s="332"/>
      <c r="I168" s="332"/>
      <c r="J168" s="332"/>
      <c r="K168" s="360"/>
    </row>
    <row r="169" s="1" customFormat="1" ht="15" customHeight="1">
      <c r="B169" s="337"/>
      <c r="C169" s="312" t="s">
        <v>2475</v>
      </c>
      <c r="D169" s="312"/>
      <c r="E169" s="312"/>
      <c r="F169" s="335" t="s">
        <v>2472</v>
      </c>
      <c r="G169" s="312"/>
      <c r="H169" s="312" t="s">
        <v>2512</v>
      </c>
      <c r="I169" s="312" t="s">
        <v>2474</v>
      </c>
      <c r="J169" s="312">
        <v>120</v>
      </c>
      <c r="K169" s="360"/>
    </row>
    <row r="170" s="1" customFormat="1" ht="15" customHeight="1">
      <c r="B170" s="337"/>
      <c r="C170" s="312" t="s">
        <v>2521</v>
      </c>
      <c r="D170" s="312"/>
      <c r="E170" s="312"/>
      <c r="F170" s="335" t="s">
        <v>2472</v>
      </c>
      <c r="G170" s="312"/>
      <c r="H170" s="312" t="s">
        <v>2522</v>
      </c>
      <c r="I170" s="312" t="s">
        <v>2474</v>
      </c>
      <c r="J170" s="312" t="s">
        <v>2523</v>
      </c>
      <c r="K170" s="360"/>
    </row>
    <row r="171" s="1" customFormat="1" ht="15" customHeight="1">
      <c r="B171" s="337"/>
      <c r="C171" s="312" t="s">
        <v>2420</v>
      </c>
      <c r="D171" s="312"/>
      <c r="E171" s="312"/>
      <c r="F171" s="335" t="s">
        <v>2472</v>
      </c>
      <c r="G171" s="312"/>
      <c r="H171" s="312" t="s">
        <v>2539</v>
      </c>
      <c r="I171" s="312" t="s">
        <v>2474</v>
      </c>
      <c r="J171" s="312" t="s">
        <v>2523</v>
      </c>
      <c r="K171" s="360"/>
    </row>
    <row r="172" s="1" customFormat="1" ht="15" customHeight="1">
      <c r="B172" s="337"/>
      <c r="C172" s="312" t="s">
        <v>2477</v>
      </c>
      <c r="D172" s="312"/>
      <c r="E172" s="312"/>
      <c r="F172" s="335" t="s">
        <v>2478</v>
      </c>
      <c r="G172" s="312"/>
      <c r="H172" s="312" t="s">
        <v>2539</v>
      </c>
      <c r="I172" s="312" t="s">
        <v>2474</v>
      </c>
      <c r="J172" s="312">
        <v>50</v>
      </c>
      <c r="K172" s="360"/>
    </row>
    <row r="173" s="1" customFormat="1" ht="15" customHeight="1">
      <c r="B173" s="337"/>
      <c r="C173" s="312" t="s">
        <v>2480</v>
      </c>
      <c r="D173" s="312"/>
      <c r="E173" s="312"/>
      <c r="F173" s="335" t="s">
        <v>2472</v>
      </c>
      <c r="G173" s="312"/>
      <c r="H173" s="312" t="s">
        <v>2539</v>
      </c>
      <c r="I173" s="312" t="s">
        <v>2482</v>
      </c>
      <c r="J173" s="312"/>
      <c r="K173" s="360"/>
    </row>
    <row r="174" s="1" customFormat="1" ht="15" customHeight="1">
      <c r="B174" s="337"/>
      <c r="C174" s="312" t="s">
        <v>2491</v>
      </c>
      <c r="D174" s="312"/>
      <c r="E174" s="312"/>
      <c r="F174" s="335" t="s">
        <v>2478</v>
      </c>
      <c r="G174" s="312"/>
      <c r="H174" s="312" t="s">
        <v>2539</v>
      </c>
      <c r="I174" s="312" t="s">
        <v>2474</v>
      </c>
      <c r="J174" s="312">
        <v>50</v>
      </c>
      <c r="K174" s="360"/>
    </row>
    <row r="175" s="1" customFormat="1" ht="15" customHeight="1">
      <c r="B175" s="337"/>
      <c r="C175" s="312" t="s">
        <v>2499</v>
      </c>
      <c r="D175" s="312"/>
      <c r="E175" s="312"/>
      <c r="F175" s="335" t="s">
        <v>2478</v>
      </c>
      <c r="G175" s="312"/>
      <c r="H175" s="312" t="s">
        <v>2539</v>
      </c>
      <c r="I175" s="312" t="s">
        <v>2474</v>
      </c>
      <c r="J175" s="312">
        <v>50</v>
      </c>
      <c r="K175" s="360"/>
    </row>
    <row r="176" s="1" customFormat="1" ht="15" customHeight="1">
      <c r="B176" s="337"/>
      <c r="C176" s="312" t="s">
        <v>2497</v>
      </c>
      <c r="D176" s="312"/>
      <c r="E176" s="312"/>
      <c r="F176" s="335" t="s">
        <v>2478</v>
      </c>
      <c r="G176" s="312"/>
      <c r="H176" s="312" t="s">
        <v>2539</v>
      </c>
      <c r="I176" s="312" t="s">
        <v>2474</v>
      </c>
      <c r="J176" s="312">
        <v>50</v>
      </c>
      <c r="K176" s="360"/>
    </row>
    <row r="177" s="1" customFormat="1" ht="15" customHeight="1">
      <c r="B177" s="337"/>
      <c r="C177" s="312" t="s">
        <v>202</v>
      </c>
      <c r="D177" s="312"/>
      <c r="E177" s="312"/>
      <c r="F177" s="335" t="s">
        <v>2472</v>
      </c>
      <c r="G177" s="312"/>
      <c r="H177" s="312" t="s">
        <v>2540</v>
      </c>
      <c r="I177" s="312" t="s">
        <v>2541</v>
      </c>
      <c r="J177" s="312"/>
      <c r="K177" s="360"/>
    </row>
    <row r="178" s="1" customFormat="1" ht="15" customHeight="1">
      <c r="B178" s="337"/>
      <c r="C178" s="312" t="s">
        <v>59</v>
      </c>
      <c r="D178" s="312"/>
      <c r="E178" s="312"/>
      <c r="F178" s="335" t="s">
        <v>2472</v>
      </c>
      <c r="G178" s="312"/>
      <c r="H178" s="312" t="s">
        <v>2542</v>
      </c>
      <c r="I178" s="312" t="s">
        <v>2543</v>
      </c>
      <c r="J178" s="312">
        <v>1</v>
      </c>
      <c r="K178" s="360"/>
    </row>
    <row r="179" s="1" customFormat="1" ht="15" customHeight="1">
      <c r="B179" s="337"/>
      <c r="C179" s="312" t="s">
        <v>55</v>
      </c>
      <c r="D179" s="312"/>
      <c r="E179" s="312"/>
      <c r="F179" s="335" t="s">
        <v>2472</v>
      </c>
      <c r="G179" s="312"/>
      <c r="H179" s="312" t="s">
        <v>2544</v>
      </c>
      <c r="I179" s="312" t="s">
        <v>2474</v>
      </c>
      <c r="J179" s="312">
        <v>20</v>
      </c>
      <c r="K179" s="360"/>
    </row>
    <row r="180" s="1" customFormat="1" ht="15" customHeight="1">
      <c r="B180" s="337"/>
      <c r="C180" s="312" t="s">
        <v>56</v>
      </c>
      <c r="D180" s="312"/>
      <c r="E180" s="312"/>
      <c r="F180" s="335" t="s">
        <v>2472</v>
      </c>
      <c r="G180" s="312"/>
      <c r="H180" s="312" t="s">
        <v>2545</v>
      </c>
      <c r="I180" s="312" t="s">
        <v>2474</v>
      </c>
      <c r="J180" s="312">
        <v>255</v>
      </c>
      <c r="K180" s="360"/>
    </row>
    <row r="181" s="1" customFormat="1" ht="15" customHeight="1">
      <c r="B181" s="337"/>
      <c r="C181" s="312" t="s">
        <v>203</v>
      </c>
      <c r="D181" s="312"/>
      <c r="E181" s="312"/>
      <c r="F181" s="335" t="s">
        <v>2472</v>
      </c>
      <c r="G181" s="312"/>
      <c r="H181" s="312" t="s">
        <v>2436</v>
      </c>
      <c r="I181" s="312" t="s">
        <v>2474</v>
      </c>
      <c r="J181" s="312">
        <v>10</v>
      </c>
      <c r="K181" s="360"/>
    </row>
    <row r="182" s="1" customFormat="1" ht="15" customHeight="1">
      <c r="B182" s="337"/>
      <c r="C182" s="312" t="s">
        <v>204</v>
      </c>
      <c r="D182" s="312"/>
      <c r="E182" s="312"/>
      <c r="F182" s="335" t="s">
        <v>2472</v>
      </c>
      <c r="G182" s="312"/>
      <c r="H182" s="312" t="s">
        <v>2546</v>
      </c>
      <c r="I182" s="312" t="s">
        <v>2507</v>
      </c>
      <c r="J182" s="312"/>
      <c r="K182" s="360"/>
    </row>
    <row r="183" s="1" customFormat="1" ht="15" customHeight="1">
      <c r="B183" s="337"/>
      <c r="C183" s="312" t="s">
        <v>2547</v>
      </c>
      <c r="D183" s="312"/>
      <c r="E183" s="312"/>
      <c r="F183" s="335" t="s">
        <v>2472</v>
      </c>
      <c r="G183" s="312"/>
      <c r="H183" s="312" t="s">
        <v>2548</v>
      </c>
      <c r="I183" s="312" t="s">
        <v>2507</v>
      </c>
      <c r="J183" s="312"/>
      <c r="K183" s="360"/>
    </row>
    <row r="184" s="1" customFormat="1" ht="15" customHeight="1">
      <c r="B184" s="337"/>
      <c r="C184" s="312" t="s">
        <v>2536</v>
      </c>
      <c r="D184" s="312"/>
      <c r="E184" s="312"/>
      <c r="F184" s="335" t="s">
        <v>2472</v>
      </c>
      <c r="G184" s="312"/>
      <c r="H184" s="312" t="s">
        <v>2549</v>
      </c>
      <c r="I184" s="312" t="s">
        <v>2507</v>
      </c>
      <c r="J184" s="312"/>
      <c r="K184" s="360"/>
    </row>
    <row r="185" s="1" customFormat="1" ht="15" customHeight="1">
      <c r="B185" s="337"/>
      <c r="C185" s="312" t="s">
        <v>206</v>
      </c>
      <c r="D185" s="312"/>
      <c r="E185" s="312"/>
      <c r="F185" s="335" t="s">
        <v>2478</v>
      </c>
      <c r="G185" s="312"/>
      <c r="H185" s="312" t="s">
        <v>2550</v>
      </c>
      <c r="I185" s="312" t="s">
        <v>2474</v>
      </c>
      <c r="J185" s="312">
        <v>50</v>
      </c>
      <c r="K185" s="360"/>
    </row>
    <row r="186" s="1" customFormat="1" ht="15" customHeight="1">
      <c r="B186" s="337"/>
      <c r="C186" s="312" t="s">
        <v>2551</v>
      </c>
      <c r="D186" s="312"/>
      <c r="E186" s="312"/>
      <c r="F186" s="335" t="s">
        <v>2478</v>
      </c>
      <c r="G186" s="312"/>
      <c r="H186" s="312" t="s">
        <v>2552</v>
      </c>
      <c r="I186" s="312" t="s">
        <v>2553</v>
      </c>
      <c r="J186" s="312"/>
      <c r="K186" s="360"/>
    </row>
    <row r="187" s="1" customFormat="1" ht="15" customHeight="1">
      <c r="B187" s="337"/>
      <c r="C187" s="312" t="s">
        <v>2554</v>
      </c>
      <c r="D187" s="312"/>
      <c r="E187" s="312"/>
      <c r="F187" s="335" t="s">
        <v>2478</v>
      </c>
      <c r="G187" s="312"/>
      <c r="H187" s="312" t="s">
        <v>2555</v>
      </c>
      <c r="I187" s="312" t="s">
        <v>2553</v>
      </c>
      <c r="J187" s="312"/>
      <c r="K187" s="360"/>
    </row>
    <row r="188" s="1" customFormat="1" ht="15" customHeight="1">
      <c r="B188" s="337"/>
      <c r="C188" s="312" t="s">
        <v>2556</v>
      </c>
      <c r="D188" s="312"/>
      <c r="E188" s="312"/>
      <c r="F188" s="335" t="s">
        <v>2478</v>
      </c>
      <c r="G188" s="312"/>
      <c r="H188" s="312" t="s">
        <v>2557</v>
      </c>
      <c r="I188" s="312" t="s">
        <v>2553</v>
      </c>
      <c r="J188" s="312"/>
      <c r="K188" s="360"/>
    </row>
    <row r="189" s="1" customFormat="1" ht="15" customHeight="1">
      <c r="B189" s="337"/>
      <c r="C189" s="373" t="s">
        <v>2558</v>
      </c>
      <c r="D189" s="312"/>
      <c r="E189" s="312"/>
      <c r="F189" s="335" t="s">
        <v>2478</v>
      </c>
      <c r="G189" s="312"/>
      <c r="H189" s="312" t="s">
        <v>2559</v>
      </c>
      <c r="I189" s="312" t="s">
        <v>2560</v>
      </c>
      <c r="J189" s="374" t="s">
        <v>2561</v>
      </c>
      <c r="K189" s="360"/>
    </row>
    <row r="190" s="18" customFormat="1" ht="15" customHeight="1">
      <c r="B190" s="375"/>
      <c r="C190" s="376" t="s">
        <v>2562</v>
      </c>
      <c r="D190" s="377"/>
      <c r="E190" s="377"/>
      <c r="F190" s="378" t="s">
        <v>2478</v>
      </c>
      <c r="G190" s="377"/>
      <c r="H190" s="377" t="s">
        <v>2563</v>
      </c>
      <c r="I190" s="377" t="s">
        <v>2560</v>
      </c>
      <c r="J190" s="379" t="s">
        <v>2561</v>
      </c>
      <c r="K190" s="380"/>
    </row>
    <row r="191" s="1" customFormat="1" ht="15" customHeight="1">
      <c r="B191" s="337"/>
      <c r="C191" s="373" t="s">
        <v>44</v>
      </c>
      <c r="D191" s="312"/>
      <c r="E191" s="312"/>
      <c r="F191" s="335" t="s">
        <v>2472</v>
      </c>
      <c r="G191" s="312"/>
      <c r="H191" s="309" t="s">
        <v>2564</v>
      </c>
      <c r="I191" s="312" t="s">
        <v>2565</v>
      </c>
      <c r="J191" s="312"/>
      <c r="K191" s="360"/>
    </row>
    <row r="192" s="1" customFormat="1" ht="15" customHeight="1">
      <c r="B192" s="337"/>
      <c r="C192" s="373" t="s">
        <v>2566</v>
      </c>
      <c r="D192" s="312"/>
      <c r="E192" s="312"/>
      <c r="F192" s="335" t="s">
        <v>2472</v>
      </c>
      <c r="G192" s="312"/>
      <c r="H192" s="312" t="s">
        <v>2567</v>
      </c>
      <c r="I192" s="312" t="s">
        <v>2507</v>
      </c>
      <c r="J192" s="312"/>
      <c r="K192" s="360"/>
    </row>
    <row r="193" s="1" customFormat="1" ht="15" customHeight="1">
      <c r="B193" s="337"/>
      <c r="C193" s="373" t="s">
        <v>2568</v>
      </c>
      <c r="D193" s="312"/>
      <c r="E193" s="312"/>
      <c r="F193" s="335" t="s">
        <v>2472</v>
      </c>
      <c r="G193" s="312"/>
      <c r="H193" s="312" t="s">
        <v>2569</v>
      </c>
      <c r="I193" s="312" t="s">
        <v>2507</v>
      </c>
      <c r="J193" s="312"/>
      <c r="K193" s="360"/>
    </row>
    <row r="194" s="1" customFormat="1" ht="15" customHeight="1">
      <c r="B194" s="337"/>
      <c r="C194" s="373" t="s">
        <v>2570</v>
      </c>
      <c r="D194" s="312"/>
      <c r="E194" s="312"/>
      <c r="F194" s="335" t="s">
        <v>2478</v>
      </c>
      <c r="G194" s="312"/>
      <c r="H194" s="312" t="s">
        <v>2571</v>
      </c>
      <c r="I194" s="312" t="s">
        <v>2507</v>
      </c>
      <c r="J194" s="312"/>
      <c r="K194" s="360"/>
    </row>
    <row r="195" s="1" customFormat="1" ht="15" customHeight="1">
      <c r="B195" s="366"/>
      <c r="C195" s="381"/>
      <c r="D195" s="346"/>
      <c r="E195" s="346"/>
      <c r="F195" s="346"/>
      <c r="G195" s="346"/>
      <c r="H195" s="346"/>
      <c r="I195" s="346"/>
      <c r="J195" s="346"/>
      <c r="K195" s="367"/>
    </row>
    <row r="196" s="1" customFormat="1" ht="18.75" customHeight="1">
      <c r="B196" s="348"/>
      <c r="C196" s="358"/>
      <c r="D196" s="358"/>
      <c r="E196" s="358"/>
      <c r="F196" s="368"/>
      <c r="G196" s="358"/>
      <c r="H196" s="358"/>
      <c r="I196" s="358"/>
      <c r="J196" s="358"/>
      <c r="K196" s="348"/>
    </row>
    <row r="197" s="1" customFormat="1" ht="18.75" customHeight="1">
      <c r="B197" s="348"/>
      <c r="C197" s="358"/>
      <c r="D197" s="358"/>
      <c r="E197" s="358"/>
      <c r="F197" s="368"/>
      <c r="G197" s="358"/>
      <c r="H197" s="358"/>
      <c r="I197" s="358"/>
      <c r="J197" s="358"/>
      <c r="K197" s="348"/>
    </row>
    <row r="198" s="1" customFormat="1" ht="18.75" customHeight="1">
      <c r="B198" s="320"/>
      <c r="C198" s="320"/>
      <c r="D198" s="320"/>
      <c r="E198" s="320"/>
      <c r="F198" s="320"/>
      <c r="G198" s="320"/>
      <c r="H198" s="320"/>
      <c r="I198" s="320"/>
      <c r="J198" s="320"/>
      <c r="K198" s="320"/>
    </row>
    <row r="199" s="1" customFormat="1" ht="13.5">
      <c r="B199" s="299"/>
      <c r="C199" s="300"/>
      <c r="D199" s="300"/>
      <c r="E199" s="300"/>
      <c r="F199" s="300"/>
      <c r="G199" s="300"/>
      <c r="H199" s="300"/>
      <c r="I199" s="300"/>
      <c r="J199" s="300"/>
      <c r="K199" s="301"/>
    </row>
    <row r="200" s="1" customFormat="1" ht="21">
      <c r="B200" s="302"/>
      <c r="C200" s="303" t="s">
        <v>2572</v>
      </c>
      <c r="D200" s="303"/>
      <c r="E200" s="303"/>
      <c r="F200" s="303"/>
      <c r="G200" s="303"/>
      <c r="H200" s="303"/>
      <c r="I200" s="303"/>
      <c r="J200" s="303"/>
      <c r="K200" s="304"/>
    </row>
    <row r="201" s="1" customFormat="1" ht="25.5" customHeight="1">
      <c r="B201" s="302"/>
      <c r="C201" s="382" t="s">
        <v>2573</v>
      </c>
      <c r="D201" s="382"/>
      <c r="E201" s="382"/>
      <c r="F201" s="382" t="s">
        <v>2574</v>
      </c>
      <c r="G201" s="383"/>
      <c r="H201" s="382" t="s">
        <v>2575</v>
      </c>
      <c r="I201" s="382"/>
      <c r="J201" s="382"/>
      <c r="K201" s="304"/>
    </row>
    <row r="202" s="1" customFormat="1" ht="5.25" customHeight="1">
      <c r="B202" s="337"/>
      <c r="C202" s="332"/>
      <c r="D202" s="332"/>
      <c r="E202" s="332"/>
      <c r="F202" s="332"/>
      <c r="G202" s="358"/>
      <c r="H202" s="332"/>
      <c r="I202" s="332"/>
      <c r="J202" s="332"/>
      <c r="K202" s="360"/>
    </row>
    <row r="203" s="1" customFormat="1" ht="15" customHeight="1">
      <c r="B203" s="337"/>
      <c r="C203" s="312" t="s">
        <v>2565</v>
      </c>
      <c r="D203" s="312"/>
      <c r="E203" s="312"/>
      <c r="F203" s="335" t="s">
        <v>45</v>
      </c>
      <c r="G203" s="312"/>
      <c r="H203" s="312" t="s">
        <v>2576</v>
      </c>
      <c r="I203" s="312"/>
      <c r="J203" s="312"/>
      <c r="K203" s="360"/>
    </row>
    <row r="204" s="1" customFormat="1" ht="15" customHeight="1">
      <c r="B204" s="337"/>
      <c r="C204" s="312"/>
      <c r="D204" s="312"/>
      <c r="E204" s="312"/>
      <c r="F204" s="335" t="s">
        <v>46</v>
      </c>
      <c r="G204" s="312"/>
      <c r="H204" s="312" t="s">
        <v>2577</v>
      </c>
      <c r="I204" s="312"/>
      <c r="J204" s="312"/>
      <c r="K204" s="360"/>
    </row>
    <row r="205" s="1" customFormat="1" ht="15" customHeight="1">
      <c r="B205" s="337"/>
      <c r="C205" s="312"/>
      <c r="D205" s="312"/>
      <c r="E205" s="312"/>
      <c r="F205" s="335" t="s">
        <v>49</v>
      </c>
      <c r="G205" s="312"/>
      <c r="H205" s="312" t="s">
        <v>2578</v>
      </c>
      <c r="I205" s="312"/>
      <c r="J205" s="312"/>
      <c r="K205" s="360"/>
    </row>
    <row r="206" s="1" customFormat="1" ht="15" customHeight="1">
      <c r="B206" s="337"/>
      <c r="C206" s="312"/>
      <c r="D206" s="312"/>
      <c r="E206" s="312"/>
      <c r="F206" s="335" t="s">
        <v>47</v>
      </c>
      <c r="G206" s="312"/>
      <c r="H206" s="312" t="s">
        <v>2579</v>
      </c>
      <c r="I206" s="312"/>
      <c r="J206" s="312"/>
      <c r="K206" s="360"/>
    </row>
    <row r="207" s="1" customFormat="1" ht="15" customHeight="1">
      <c r="B207" s="337"/>
      <c r="C207" s="312"/>
      <c r="D207" s="312"/>
      <c r="E207" s="312"/>
      <c r="F207" s="335" t="s">
        <v>48</v>
      </c>
      <c r="G207" s="312"/>
      <c r="H207" s="312" t="s">
        <v>2580</v>
      </c>
      <c r="I207" s="312"/>
      <c r="J207" s="312"/>
      <c r="K207" s="360"/>
    </row>
    <row r="208" s="1" customFormat="1" ht="15" customHeight="1">
      <c r="B208" s="337"/>
      <c r="C208" s="312"/>
      <c r="D208" s="312"/>
      <c r="E208" s="312"/>
      <c r="F208" s="335"/>
      <c r="G208" s="312"/>
      <c r="H208" s="312"/>
      <c r="I208" s="312"/>
      <c r="J208" s="312"/>
      <c r="K208" s="360"/>
    </row>
    <row r="209" s="1" customFormat="1" ht="15" customHeight="1">
      <c r="B209" s="337"/>
      <c r="C209" s="312" t="s">
        <v>2519</v>
      </c>
      <c r="D209" s="312"/>
      <c r="E209" s="312"/>
      <c r="F209" s="335" t="s">
        <v>81</v>
      </c>
      <c r="G209" s="312"/>
      <c r="H209" s="312" t="s">
        <v>2581</v>
      </c>
      <c r="I209" s="312"/>
      <c r="J209" s="312"/>
      <c r="K209" s="360"/>
    </row>
    <row r="210" s="1" customFormat="1" ht="15" customHeight="1">
      <c r="B210" s="337"/>
      <c r="C210" s="312"/>
      <c r="D210" s="312"/>
      <c r="E210" s="312"/>
      <c r="F210" s="335" t="s">
        <v>2415</v>
      </c>
      <c r="G210" s="312"/>
      <c r="H210" s="312" t="s">
        <v>2416</v>
      </c>
      <c r="I210" s="312"/>
      <c r="J210" s="312"/>
      <c r="K210" s="360"/>
    </row>
    <row r="211" s="1" customFormat="1" ht="15" customHeight="1">
      <c r="B211" s="337"/>
      <c r="C211" s="312"/>
      <c r="D211" s="312"/>
      <c r="E211" s="312"/>
      <c r="F211" s="335" t="s">
        <v>2413</v>
      </c>
      <c r="G211" s="312"/>
      <c r="H211" s="312" t="s">
        <v>2582</v>
      </c>
      <c r="I211" s="312"/>
      <c r="J211" s="312"/>
      <c r="K211" s="360"/>
    </row>
    <row r="212" s="1" customFormat="1" ht="15" customHeight="1">
      <c r="B212" s="384"/>
      <c r="C212" s="312"/>
      <c r="D212" s="312"/>
      <c r="E212" s="312"/>
      <c r="F212" s="335" t="s">
        <v>2417</v>
      </c>
      <c r="G212" s="373"/>
      <c r="H212" s="364" t="s">
        <v>2418</v>
      </c>
      <c r="I212" s="364"/>
      <c r="J212" s="364"/>
      <c r="K212" s="385"/>
    </row>
    <row r="213" s="1" customFormat="1" ht="15" customHeight="1">
      <c r="B213" s="384"/>
      <c r="C213" s="312"/>
      <c r="D213" s="312"/>
      <c r="E213" s="312"/>
      <c r="F213" s="335" t="s">
        <v>2419</v>
      </c>
      <c r="G213" s="373"/>
      <c r="H213" s="364" t="s">
        <v>2583</v>
      </c>
      <c r="I213" s="364"/>
      <c r="J213" s="364"/>
      <c r="K213" s="385"/>
    </row>
    <row r="214" s="1" customFormat="1" ht="15" customHeight="1">
      <c r="B214" s="384"/>
      <c r="C214" s="312"/>
      <c r="D214" s="312"/>
      <c r="E214" s="312"/>
      <c r="F214" s="335"/>
      <c r="G214" s="373"/>
      <c r="H214" s="364"/>
      <c r="I214" s="364"/>
      <c r="J214" s="364"/>
      <c r="K214" s="385"/>
    </row>
    <row r="215" s="1" customFormat="1" ht="15" customHeight="1">
      <c r="B215" s="384"/>
      <c r="C215" s="312" t="s">
        <v>2543</v>
      </c>
      <c r="D215" s="312"/>
      <c r="E215" s="312"/>
      <c r="F215" s="335">
        <v>1</v>
      </c>
      <c r="G215" s="373"/>
      <c r="H215" s="364" t="s">
        <v>2584</v>
      </c>
      <c r="I215" s="364"/>
      <c r="J215" s="364"/>
      <c r="K215" s="385"/>
    </row>
    <row r="216" s="1" customFormat="1" ht="15" customHeight="1">
      <c r="B216" s="384"/>
      <c r="C216" s="312"/>
      <c r="D216" s="312"/>
      <c r="E216" s="312"/>
      <c r="F216" s="335">
        <v>2</v>
      </c>
      <c r="G216" s="373"/>
      <c r="H216" s="364" t="s">
        <v>2585</v>
      </c>
      <c r="I216" s="364"/>
      <c r="J216" s="364"/>
      <c r="K216" s="385"/>
    </row>
    <row r="217" s="1" customFormat="1" ht="15" customHeight="1">
      <c r="B217" s="384"/>
      <c r="C217" s="312"/>
      <c r="D217" s="312"/>
      <c r="E217" s="312"/>
      <c r="F217" s="335">
        <v>3</v>
      </c>
      <c r="G217" s="373"/>
      <c r="H217" s="364" t="s">
        <v>2586</v>
      </c>
      <c r="I217" s="364"/>
      <c r="J217" s="364"/>
      <c r="K217" s="385"/>
    </row>
    <row r="218" s="1" customFormat="1" ht="15" customHeight="1">
      <c r="B218" s="384"/>
      <c r="C218" s="312"/>
      <c r="D218" s="312"/>
      <c r="E218" s="312"/>
      <c r="F218" s="335">
        <v>4</v>
      </c>
      <c r="G218" s="373"/>
      <c r="H218" s="364" t="s">
        <v>2587</v>
      </c>
      <c r="I218" s="364"/>
      <c r="J218" s="364"/>
      <c r="K218" s="385"/>
    </row>
    <row r="219" s="1" customFormat="1" ht="12.75" customHeight="1">
      <c r="B219" s="386"/>
      <c r="C219" s="387"/>
      <c r="D219" s="387"/>
      <c r="E219" s="387"/>
      <c r="F219" s="387"/>
      <c r="G219" s="387"/>
      <c r="H219" s="387"/>
      <c r="I219" s="387"/>
      <c r="J219" s="387"/>
      <c r="K219" s="38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DESKTOP-K7KKSBJ\Kateřina</dc:creator>
  <cp:lastModifiedBy>DESKTOP-K7KKSBJ\Kateřina</cp:lastModifiedBy>
  <dcterms:created xsi:type="dcterms:W3CDTF">2026-03-02T17:23:05Z</dcterms:created>
  <dcterms:modified xsi:type="dcterms:W3CDTF">2026-03-02T17:23:11Z</dcterms:modified>
</cp:coreProperties>
</file>