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1-prj\CZ\2024_0137 - PDPS_TIBA\03_Projekt\04_PDPS\04_Rozpocet\rozpočet\do soutěže\sanace\"/>
    </mc:Choice>
  </mc:AlternateContent>
  <bookViews>
    <workbookView xWindow="0" yWindow="0" windowWidth="0" windowHeight="0"/>
  </bookViews>
  <sheets>
    <sheet name="Rekapitulace stavby" sheetId="1" r:id="rId1"/>
    <sheet name="SO 101.1 - Etapa 1 - ulic..." sheetId="2" r:id="rId2"/>
    <sheet name="SO 102.1 - Etapa 2 - ulic..." sheetId="3" r:id="rId3"/>
    <sheet name="SO 103.1 - Etapa 3 - ulic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101.1 - Etapa 1 - ulic...'!$C$118:$K$163</definedName>
    <definedName name="_xlnm.Print_Area" localSheetId="1">'SO 101.1 - Etapa 1 - ulic...'!$C$4:$J$76,'SO 101.1 - Etapa 1 - ulic...'!$C$82:$J$100,'SO 101.1 - Etapa 1 - ulic...'!$C$106:$K$163</definedName>
    <definedName name="_xlnm.Print_Titles" localSheetId="1">'SO 101.1 - Etapa 1 - ulic...'!$118:$118</definedName>
    <definedName name="_xlnm._FilterDatabase" localSheetId="2" hidden="1">'SO 102.1 - Etapa 2 - ulic...'!$C$118:$K$168</definedName>
    <definedName name="_xlnm.Print_Area" localSheetId="2">'SO 102.1 - Etapa 2 - ulic...'!$C$4:$J$76,'SO 102.1 - Etapa 2 - ulic...'!$C$82:$J$100,'SO 102.1 - Etapa 2 - ulic...'!$C$106:$K$168</definedName>
    <definedName name="_xlnm.Print_Titles" localSheetId="2">'SO 102.1 - Etapa 2 - ulic...'!$118:$118</definedName>
    <definedName name="_xlnm._FilterDatabase" localSheetId="3" hidden="1">'SO 103.1 - Etapa 3 - ulic...'!$C$118:$K$151</definedName>
    <definedName name="_xlnm.Print_Area" localSheetId="3">'SO 103.1 - Etapa 3 - ulic...'!$C$4:$J$76,'SO 103.1 - Etapa 3 - ulic...'!$C$82:$J$100,'SO 103.1 - Etapa 3 - ulic...'!$C$106:$K$151</definedName>
    <definedName name="_xlnm.Print_Titles" localSheetId="3">'SO 103.1 - Etapa 3 - ulic...'!$118:$118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1"/>
  <c r="BH151"/>
  <c r="BG151"/>
  <c r="BF151"/>
  <c r="T151"/>
  <c r="T150"/>
  <c r="R151"/>
  <c r="R150"/>
  <c r="P151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109"/>
  <c i="3" r="J37"/>
  <c r="J36"/>
  <c i="1" r="AY96"/>
  <c i="3" r="J35"/>
  <c i="1" r="AX96"/>
  <c i="3" r="BI168"/>
  <c r="BH168"/>
  <c r="BG168"/>
  <c r="BF168"/>
  <c r="T168"/>
  <c r="T167"/>
  <c r="R168"/>
  <c r="R167"/>
  <c r="P168"/>
  <c r="P167"/>
  <c r="BI164"/>
  <c r="BH164"/>
  <c r="BG164"/>
  <c r="BF164"/>
  <c r="T164"/>
  <c r="R164"/>
  <c r="P164"/>
  <c r="BI161"/>
  <c r="BH161"/>
  <c r="BG161"/>
  <c r="BF161"/>
  <c r="T161"/>
  <c r="R161"/>
  <c r="P161"/>
  <c r="BI151"/>
  <c r="BH151"/>
  <c r="BG151"/>
  <c r="BF151"/>
  <c r="T151"/>
  <c r="R151"/>
  <c r="P151"/>
  <c r="BI147"/>
  <c r="BH147"/>
  <c r="BG147"/>
  <c r="BF147"/>
  <c r="T147"/>
  <c r="R147"/>
  <c r="P147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92"/>
  <c r="J17"/>
  <c r="J12"/>
  <c r="J89"/>
  <c r="E7"/>
  <c r="E109"/>
  <c i="2" r="J37"/>
  <c r="J36"/>
  <c i="1" r="AY95"/>
  <c i="2" r="J35"/>
  <c i="1" r="AX95"/>
  <c i="2" r="BI163"/>
  <c r="BH163"/>
  <c r="BG163"/>
  <c r="BF163"/>
  <c r="T163"/>
  <c r="T162"/>
  <c r="R163"/>
  <c r="R162"/>
  <c r="P163"/>
  <c r="P162"/>
  <c r="BI159"/>
  <c r="BH159"/>
  <c r="BG159"/>
  <c r="BF159"/>
  <c r="T159"/>
  <c r="R159"/>
  <c r="P159"/>
  <c r="BI156"/>
  <c r="BH156"/>
  <c r="BG156"/>
  <c r="BF156"/>
  <c r="T156"/>
  <c r="R156"/>
  <c r="P156"/>
  <c r="BI149"/>
  <c r="BH149"/>
  <c r="BG149"/>
  <c r="BF149"/>
  <c r="T149"/>
  <c r="R149"/>
  <c r="P149"/>
  <c r="BI145"/>
  <c r="BH145"/>
  <c r="BG145"/>
  <c r="BF145"/>
  <c r="T145"/>
  <c r="R145"/>
  <c r="P145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109"/>
  <c i="1" r="L90"/>
  <c r="AM90"/>
  <c r="AM89"/>
  <c r="L89"/>
  <c r="AM87"/>
  <c r="L87"/>
  <c r="L85"/>
  <c r="L84"/>
  <c i="2" r="J133"/>
  <c r="J130"/>
  <c i="3" r="BK161"/>
  <c r="J137"/>
  <c i="4" r="BK151"/>
  <c i="2" r="J136"/>
  <c r="BK122"/>
  <c i="3" r="J122"/>
  <c i="4" r="J136"/>
  <c r="J147"/>
  <c i="2" r="J163"/>
  <c r="BK156"/>
  <c i="3" r="BK137"/>
  <c r="J151"/>
  <c i="4" r="J140"/>
  <c i="2" r="J159"/>
  <c i="3" r="J161"/>
  <c r="J164"/>
  <c i="4" r="J132"/>
  <c i="2" r="J122"/>
  <c r="BK136"/>
  <c i="3" r="BK164"/>
  <c r="BK131"/>
  <c i="4" r="BK144"/>
  <c r="BK147"/>
  <c i="2" r="BK133"/>
  <c r="J145"/>
  <c i="3" r="BK134"/>
  <c r="J168"/>
  <c i="4" r="BK136"/>
  <c r="BK126"/>
  <c i="2" r="BK130"/>
  <c r="BK163"/>
  <c i="3" r="BK151"/>
  <c i="4" r="J151"/>
  <c i="2" r="J156"/>
  <c i="3" r="BK168"/>
  <c r="BK147"/>
  <c i="4" r="J122"/>
  <c r="BK129"/>
  <c i="2" r="BK159"/>
  <c r="BK145"/>
  <c i="3" r="J147"/>
  <c r="J134"/>
  <c i="4" r="BK132"/>
  <c r="J126"/>
  <c i="2" r="J149"/>
  <c r="BK149"/>
  <c i="3" r="BK122"/>
  <c i="4" r="BK122"/>
  <c r="J144"/>
  <c i="1" r="AS94"/>
  <c i="3" r="J131"/>
  <c i="4" r="J129"/>
  <c r="BK140"/>
  <c i="2" l="1" r="P121"/>
  <c r="P120"/>
  <c r="P119"/>
  <c i="1" r="AU95"/>
  <c i="3" r="P121"/>
  <c r="P120"/>
  <c r="P119"/>
  <c i="1" r="AU96"/>
  <c i="2" r="BK121"/>
  <c i="3" r="BK121"/>
  <c i="2" r="T121"/>
  <c r="T120"/>
  <c r="T119"/>
  <c r="R121"/>
  <c r="R120"/>
  <c r="R119"/>
  <c i="4" r="BK121"/>
  <c r="J121"/>
  <c r="J98"/>
  <c i="3" r="T121"/>
  <c r="T120"/>
  <c r="T119"/>
  <c r="R121"/>
  <c r="R120"/>
  <c r="R119"/>
  <c i="4" r="P121"/>
  <c r="P120"/>
  <c r="P119"/>
  <c i="1" r="AU97"/>
  <c i="4" r="R121"/>
  <c r="R120"/>
  <c r="R119"/>
  <c r="T121"/>
  <c r="T120"/>
  <c r="T119"/>
  <c i="2" r="BK162"/>
  <c r="J162"/>
  <c r="J99"/>
  <c r="J89"/>
  <c i="3" r="BK167"/>
  <c r="J167"/>
  <c r="J99"/>
  <c i="4" r="BK150"/>
  <c r="J150"/>
  <c r="J99"/>
  <c i="3" r="J121"/>
  <c r="J98"/>
  <c i="4" r="F92"/>
  <c r="BE126"/>
  <c r="BE132"/>
  <c r="E85"/>
  <c r="J89"/>
  <c r="J116"/>
  <c r="BE129"/>
  <c r="BE136"/>
  <c r="BE151"/>
  <c r="BE144"/>
  <c r="BE147"/>
  <c r="BE140"/>
  <c r="BE122"/>
  <c i="3" r="F116"/>
  <c r="BE147"/>
  <c i="2" r="J121"/>
  <c r="J98"/>
  <c i="3" r="BE131"/>
  <c r="J113"/>
  <c r="BE164"/>
  <c r="J116"/>
  <c r="BE161"/>
  <c r="BE134"/>
  <c r="BE168"/>
  <c r="E85"/>
  <c r="BE151"/>
  <c r="BE122"/>
  <c r="BE137"/>
  <c i="2" r="F92"/>
  <c r="BE156"/>
  <c r="BE133"/>
  <c r="BE163"/>
  <c r="BE159"/>
  <c r="J92"/>
  <c r="E85"/>
  <c r="BE122"/>
  <c r="BE136"/>
  <c r="BE149"/>
  <c r="BE130"/>
  <c r="BE145"/>
  <c r="F37"/>
  <c i="1" r="BD95"/>
  <c i="4" r="F35"/>
  <c i="1" r="BB97"/>
  <c i="3" r="F36"/>
  <c i="1" r="BC96"/>
  <c i="3" r="J34"/>
  <c i="1" r="AW96"/>
  <c i="4" r="F37"/>
  <c i="1" r="BD97"/>
  <c i="2" r="F36"/>
  <c i="1" r="BC95"/>
  <c i="4" r="F36"/>
  <c i="1" r="BC97"/>
  <c i="2" r="J34"/>
  <c i="1" r="AW95"/>
  <c i="4" r="F34"/>
  <c i="1" r="BA97"/>
  <c i="3" r="F35"/>
  <c i="1" r="BB96"/>
  <c i="2" r="F34"/>
  <c i="1" r="BA95"/>
  <c i="3" r="F34"/>
  <c i="1" r="BA96"/>
  <c i="3" r="F37"/>
  <c i="1" r="BD96"/>
  <c i="2" r="F35"/>
  <c i="1" r="BB95"/>
  <c i="4" r="J34"/>
  <c i="1" r="AW97"/>
  <c i="2" l="1" r="BK120"/>
  <c r="BK119"/>
  <c r="J119"/>
  <c i="3" r="BK120"/>
  <c r="BK119"/>
  <c r="J119"/>
  <c r="J96"/>
  <c i="4" r="BK120"/>
  <c r="J120"/>
  <c r="J97"/>
  <c i="2" r="J30"/>
  <c i="1" r="AG95"/>
  <c i="2" r="J33"/>
  <c i="1" r="AV95"/>
  <c r="AT95"/>
  <c r="AN95"/>
  <c i="3" r="F33"/>
  <c i="1" r="AZ96"/>
  <c r="AU94"/>
  <c i="2" r="F33"/>
  <c i="1" r="AZ95"/>
  <c i="3" r="J33"/>
  <c i="1" r="AV96"/>
  <c r="AT96"/>
  <c r="BC94"/>
  <c r="AY94"/>
  <c i="4" r="J33"/>
  <c i="1" r="AV97"/>
  <c r="AT97"/>
  <c r="BB94"/>
  <c r="AX94"/>
  <c i="4" r="F33"/>
  <c i="1" r="AZ97"/>
  <c r="BA94"/>
  <c r="AW94"/>
  <c r="AK30"/>
  <c r="BD94"/>
  <c r="W33"/>
  <c i="2" l="1" r="J120"/>
  <c r="J97"/>
  <c r="J96"/>
  <c i="3" r="J120"/>
  <c r="J97"/>
  <c i="4" r="BK119"/>
  <c r="J119"/>
  <c r="J96"/>
  <c i="2" r="J39"/>
  <c i="3" r="J30"/>
  <c i="1" r="AG96"/>
  <c r="W32"/>
  <c r="W31"/>
  <c r="AZ94"/>
  <c r="W29"/>
  <c r="W30"/>
  <c i="3" l="1" r="J39"/>
  <c i="1" r="AN96"/>
  <c i="4" r="J30"/>
  <c i="1" r="AG97"/>
  <c r="AG94"/>
  <c r="AK26"/>
  <c r="AV94"/>
  <c r="AK29"/>
  <c r="AK35"/>
  <c i="4" l="1" r="J39"/>
  <c i="1" r="AN97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<sst xmlns="http://schemas.openxmlformats.org/spreadsheetml/2006/main">
  <si>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</si>
  <si>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</si>
  <si>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</si>
  <si>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</si>
  <si>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</si>
  <si>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{86bd4be4-bd4a-4a1e-9610-174adbe57f2f}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</si>
  <si>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</si>
  <si>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</si>
  <si>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</si>
  <si>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</si>
  <si>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</si>
  <si>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</si>
  <si>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</si>
  <si>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</si>
  <si>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2024_0137_Z1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</si>
  <si>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</si>
  <si>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</si>
  <si>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Lokalita TIBA Beroun - pozemní komunikace</t>
  </si>
  <si>
    <t>KSO:</t>
  </si>
  <si>
    <t>822</t>
  </si>
  <si>
    <t>CC-CZ:</t>
  </si>
  <si>
    <t>Místo:</t>
  </si>
  <si>
    <t>Beroun</t>
  </si>
  <si>
    <t>Datum:</t>
  </si>
  <si>
    <t>5. 11. 2024</t>
  </si>
  <si>
    <t>Zadavatel:</t>
  </si>
  <si>
    <t>IČ:</t>
  </si>
  <si>
    <t>Město Beroun</t>
  </si>
  <si>
    <t>DIČ:</t>
  </si>
  <si>
    <t>Uchazeč:</t>
  </si>
  <si>
    <t>Vyplň údaj</t>
  </si>
  <si>
    <t>Projektant:</t>
  </si>
  <si>
    <t xml:space="preserve">AFRY CZ  s.r.o. PRAHA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</si>
  <si>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</si>
  <si>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</si>
  <si>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</si>
  <si>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</si>
  <si>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</si>
  <si>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</si>
  <si>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</si>
  <si>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</si>
  <si>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</si>
  <si>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</si>
  <si>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</si>
  <si>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</si>
  <si>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</si>
  <si>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</si>
  <si>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</si>
  <si>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</si>
  <si>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</si>
  <si>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</si>
  <si>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</si>
  <si>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</si>
  <si>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</si>
  <si>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</si>
  <si>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</si>
  <si>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</si>
  <si>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</si>
  <si>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</si>
  <si>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</si>
  <si>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</si>
  <si>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</si>
  <si>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</si>
  <si>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</si>
  <si>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</si>
  <si>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</si>
  <si>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</si>
  <si>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</si>
  <si>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</si>
  <si>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</si>
  <si>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</si>
  <si>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</si>
  <si>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</si>
  <si>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</si>
  <si>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</si>
  <si>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</si>
  <si>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</si>
  <si>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</si>
  <si>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</si>
  <si>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</si>
  <si>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</si>
  <si>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</si>
  <si>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101.1</t>
  </si>
  <si>
    <t>Etapa 1 - ulice NA DRAŽKÁCH-sanace pláně vozovky</t>
  </si>
  <si>
    <t>STA</t>
  </si>
  <si>
    <t>1</t>
  </si>
  <si>
    <t>{a376dad6-29e1-47b7-9f32-2cfe62a5bd16}</t>
  </si>
  <si>
    <t>2</t>
  </si>
  <si>
    <t>SO 102.1</t>
  </si>
  <si>
    <t>Etapa 2 - ulice NA DRAŽKÁCH - U ARCHIVU-sanace pláně vozovky</t>
  </si>
  <si>
    <t>{65ea160d-98d9-473b-814e-4d73707f0fcb}</t>
  </si>
  <si>
    <t>SO 103.1</t>
  </si>
  <si>
    <t>Etapa 3 - ulice U ARCHIVU - TOVÁRNÍ-sanace pláně vozovky</t>
  </si>
  <si>
    <t>{6ee09d09-1a74-4a2a-9ede-34d6d1059fc2}</t>
  </si>
  <si>
    <t>KRYCÍ LIST SOUPISU PRACÍ</t>
  </si>
  <si>
    <t>Objekt:</t>
  </si>
  <si>
    <t>SO 101.1 - Etapa 1 - ulice NA DRAŽKÁCH-sanace pláně vozovky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</si>
  <si>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</si>
  <si>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</si>
  <si>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</si>
  <si>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</si>
  <si>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</si>
  <si>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</si>
  <si>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</si>
  <si>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</si>
  <si>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</si>
  <si>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</si>
  <si>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</si>
  <si>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</si>
  <si>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</si>
  <si>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</si>
  <si>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</si>
  <si>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</si>
  <si>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</si>
  <si>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</si>
  <si>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</si>
  <si>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</si>
  <si>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</si>
  <si>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</si>
  <si>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</si>
  <si>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</si>
  <si>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</si>
  <si>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</si>
  <si>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122252205</t>
  </si>
  <si>
    <t>Odkopávky a prokopávky nezapažené pro silnice a dálnice v hornině třídy těžitelnosti I objem do 1000 m3 strojně</t>
  </si>
  <si>
    <t>m3</t>
  </si>
  <si>
    <t>CS ÚRS 2024 02</t>
  </si>
  <si>
    <t>4</t>
  </si>
  <si>
    <t>-974058022</t>
  </si>
  <si>
    <t>VV</t>
  </si>
  <si>
    <t xml:space="preserve">"Odkopávky pro sanace - na přímý pokyn a odsouhlasení  TDS "</t>
  </si>
  <si>
    <t>"plocha vozovky"1132*0,45</t>
  </si>
  <si>
    <t>"plocha parkovacích stání"330*0,45</t>
  </si>
  <si>
    <t>"odpočet rýhy trativodů"-232*0,18</t>
  </si>
  <si>
    <t>"rozšíření vlevo 174 x 0,5 ="174*0,5*0,45</t>
  </si>
  <si>
    <t>"rozšíření vpravo 164 x 0,5 ="164*0,5*0,45</t>
  </si>
  <si>
    <t>Součet</t>
  </si>
  <si>
    <t>162751117</t>
  </si>
  <si>
    <t>Vodorovné přemístění přes 9 000 do 10000 m výkopku/sypaniny z horniny třídy těžitelnosti I skupiny 1 až 3</t>
  </si>
  <si>
    <t>1173571447</t>
  </si>
  <si>
    <t>"pol 122252205"692,19</t>
  </si>
  <si>
    <t>3</t>
  </si>
  <si>
    <t>162751119</t>
  </si>
  <si>
    <t>Příplatek k vodorovnému přemístění výkopku/sypaniny z horniny třídy těžitelnosti I skupiny 1 až 3 ZKD 1000 m přes 10000 m</t>
  </si>
  <si>
    <t>69365434</t>
  </si>
  <si>
    <t>"pol 122252205"692,19*10</t>
  </si>
  <si>
    <t>171152111</t>
  </si>
  <si>
    <t>Uložení sypaniny z hornin nesoudržných a sypkých do násypů zhutněných v aktivní zóně silnic a dálnic</t>
  </si>
  <si>
    <t>852004797</t>
  </si>
  <si>
    <t xml:space="preserve">"Sanace - hrubé drcené kamenivo   HDK  tl. 400mm po odsouhlasení TDS"</t>
  </si>
  <si>
    <t>"vozovka "412*0,4</t>
  </si>
  <si>
    <t>"parkovací stání zatravňovací dlažba"332*0,4</t>
  </si>
  <si>
    <t>"parkovací stání - invalida"26*0,4</t>
  </si>
  <si>
    <t xml:space="preserve">"Rozšíření vozovkových  vrstev pod obrubou"</t>
  </si>
  <si>
    <t>"vpravo 164 x 0,5 ="82*0,4</t>
  </si>
  <si>
    <t>"vlevo 174 x 0,5 ="87*0,4</t>
  </si>
  <si>
    <t>5</t>
  </si>
  <si>
    <t>M</t>
  </si>
  <si>
    <t>58343959</t>
  </si>
  <si>
    <t>kamenivo drcené hrubé frakce 0/63</t>
  </si>
  <si>
    <t>t</t>
  </si>
  <si>
    <t>8</t>
  </si>
  <si>
    <t>885069942</t>
  </si>
  <si>
    <t>"po odsouhlasení TDS"</t>
  </si>
  <si>
    <t>375,6*1,9</t>
  </si>
  <si>
    <t>6</t>
  </si>
  <si>
    <t>171152501</t>
  </si>
  <si>
    <t>Zhutnění podloží z hornin soudržných nebo nesoudržných pod násypy</t>
  </si>
  <si>
    <t>m2</t>
  </si>
  <si>
    <t>1764188069</t>
  </si>
  <si>
    <t>"plocha vozovky"1132</t>
  </si>
  <si>
    <t>"plocha parkovacích stání"330</t>
  </si>
  <si>
    <t>"rozšíření vlevo 174 x 0,5 ="174*0,5</t>
  </si>
  <si>
    <t>"rozšíření vpravo 164 x 0,5 ="164*0,5</t>
  </si>
  <si>
    <t>7</t>
  </si>
  <si>
    <t>171201231</t>
  </si>
  <si>
    <t>Poplatek za uložení zeminy a kamení na recyklační skládce (skládkovné) kód odpadu 17 05 04</t>
  </si>
  <si>
    <t>-134992171</t>
  </si>
  <si>
    <t>692,19*2,0</t>
  </si>
  <si>
    <t>171251201</t>
  </si>
  <si>
    <t>Uložení sypaniny na skládky nebo meziskládky</t>
  </si>
  <si>
    <t>1131677532</t>
  </si>
  <si>
    <t>692,19</t>
  </si>
  <si>
    <t>998</t>
  </si>
  <si>
    <t>Přesun hmot</t>
  </si>
  <si>
    <t>9</t>
  </si>
  <si>
    <t>998225111</t>
  </si>
  <si>
    <t>Přesun hmot pro pozemní komunikace s krytem z kamene, monolitickým betonovým nebo živičným</t>
  </si>
  <si>
    <t>1867080285</t>
  </si>
  <si>
    <t>SO 102.1 - Etapa 2 - ulice NA DRAŽKÁCH - U ARCHIVU-sanace pláně vozovky</t>
  </si>
  <si>
    <t>-1084751200</t>
  </si>
  <si>
    <t>"plocha vozovky"1593*"tl"0,4</t>
  </si>
  <si>
    <t>"střed OK"23,76*0,4</t>
  </si>
  <si>
    <t>"rozšíření vpravo 239 x 0,5 ="119,5*0,4</t>
  </si>
  <si>
    <t>"rozšíření vlevo 213 x 0,5 ="106,5*0,4</t>
  </si>
  <si>
    <t>"plocha parkovacích stání"247*0,4</t>
  </si>
  <si>
    <t>"odpočet rýhy trativodů"-429*0,18</t>
  </si>
  <si>
    <t>1376551279</t>
  </si>
  <si>
    <t>758,684</t>
  </si>
  <si>
    <t>-1542257865</t>
  </si>
  <si>
    <t>758,684*9</t>
  </si>
  <si>
    <t>366721459</t>
  </si>
  <si>
    <t>"vozovka "1592,48*0,4</t>
  </si>
  <si>
    <t>"parkovací stání zatravňovací dlažba"220,65*0,4</t>
  </si>
  <si>
    <t>"parkovací stání - postižení"25,61*0,4</t>
  </si>
  <si>
    <t>"vpravo 239 x 0,5 ="119,5*0,4</t>
  </si>
  <si>
    <t>"vlevo 213 x 0,5 ="106,5*0,4</t>
  </si>
  <si>
    <t>-1902440119</t>
  </si>
  <si>
    <t>835,4*1,9</t>
  </si>
  <si>
    <t>1705897220</t>
  </si>
  <si>
    <t xml:space="preserve">"Sanace -  po odsouhlasení TDS"</t>
  </si>
  <si>
    <t>"vozovka "1592,48</t>
  </si>
  <si>
    <t>"střed OK"23,76</t>
  </si>
  <si>
    <t>"parkovací stání zatravňovací dlažba"220,65</t>
  </si>
  <si>
    <t>"parkovací stání - postižení"25,61</t>
  </si>
  <si>
    <t>"vpravo 239 x 0,5 ="119,5</t>
  </si>
  <si>
    <t>"vlevo 213 x 0,5 ="106,5</t>
  </si>
  <si>
    <t>-828293101</t>
  </si>
  <si>
    <t>758,684*2,0</t>
  </si>
  <si>
    <t>1289855848</t>
  </si>
  <si>
    <t>735639183</t>
  </si>
  <si>
    <t>SO 103.1 - Etapa 3 - ulice U ARCHIVU - TOVÁRNÍ-sanace pláně vozovky</t>
  </si>
  <si>
    <t>122252204</t>
  </si>
  <si>
    <t>Odkopávky a prokopávky nezapažené pro silnice a dálnice v hornině třídy těžitelnosti I objem do 500 m3 strojně</t>
  </si>
  <si>
    <t>2031918400</t>
  </si>
  <si>
    <t>"pro sanace vozovky (nová plocha) po odsouhlasení TDS"903,8*0,4</t>
  </si>
  <si>
    <t>"pro sanace parkovacích stání (nová plocha)"118,2*0,6</t>
  </si>
  <si>
    <t>1355975443</t>
  </si>
  <si>
    <t>432,44</t>
  </si>
  <si>
    <t>-112622475</t>
  </si>
  <si>
    <t>432,44*9</t>
  </si>
  <si>
    <t>96436845</t>
  </si>
  <si>
    <t>-748270695</t>
  </si>
  <si>
    <t>432,44*1,9</t>
  </si>
  <si>
    <t>676467888</t>
  </si>
  <si>
    <t>"Sanace - po odsouhlasení TDS"</t>
  </si>
  <si>
    <t>1021</t>
  </si>
  <si>
    <t>514616543</t>
  </si>
  <si>
    <t>432,44*2,0</t>
  </si>
  <si>
    <t>1474653633</t>
  </si>
  <si>
    <t>297131817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</si>
</sst>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2024_0137_Z1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Lokalita TIBA Beroun - pozemní komunikace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Beroun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5. 11. 2024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Beroun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 xml:space="preserve">AFRY CZ  s.r.o. PRAHA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19</v>
      </c>
    </row>
    <row r="95" s="7" customFormat="1" ht="24.7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101.1 - Etapa 1 - ulic...'!J30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'SO 101.1 - Etapa 1 - ulic...'!P119</f>
        <v>0</v>
      </c>
      <c r="AV95" s="128">
        <f>'SO 101.1 - Etapa 1 - ulic...'!J33</f>
        <v>0</v>
      </c>
      <c r="AW95" s="128">
        <f>'SO 101.1 - Etapa 1 - ulic...'!J34</f>
        <v>0</v>
      </c>
      <c r="AX95" s="128">
        <f>'SO 101.1 - Etapa 1 - ulic...'!J35</f>
        <v>0</v>
      </c>
      <c r="AY95" s="128">
        <f>'SO 101.1 - Etapa 1 - ulic...'!J36</f>
        <v>0</v>
      </c>
      <c r="AZ95" s="128">
        <f>'SO 101.1 - Etapa 1 - ulic...'!F33</f>
        <v>0</v>
      </c>
      <c r="BA95" s="128">
        <f>'SO 101.1 - Etapa 1 - ulic...'!F34</f>
        <v>0</v>
      </c>
      <c r="BB95" s="128">
        <f>'SO 101.1 - Etapa 1 - ulic...'!F35</f>
        <v>0</v>
      </c>
      <c r="BC95" s="128">
        <f>'SO 101.1 - Etapa 1 - ulic...'!F36</f>
        <v>0</v>
      </c>
      <c r="BD95" s="130">
        <f>'SO 101.1 - Etapa 1 - ulic...'!F37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19</v>
      </c>
      <c r="CM95" s="131" t="s">
        <v>87</v>
      </c>
    </row>
    <row r="96" s="7" customFormat="1" ht="24.7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102.1 - Etapa 2 - ulic...'!J30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'SO 102.1 - Etapa 2 - ulic...'!P119</f>
        <v>0</v>
      </c>
      <c r="AV96" s="128">
        <f>'SO 102.1 - Etapa 2 - ulic...'!J33</f>
        <v>0</v>
      </c>
      <c r="AW96" s="128">
        <f>'SO 102.1 - Etapa 2 - ulic...'!J34</f>
        <v>0</v>
      </c>
      <c r="AX96" s="128">
        <f>'SO 102.1 - Etapa 2 - ulic...'!J35</f>
        <v>0</v>
      </c>
      <c r="AY96" s="128">
        <f>'SO 102.1 - Etapa 2 - ulic...'!J36</f>
        <v>0</v>
      </c>
      <c r="AZ96" s="128">
        <f>'SO 102.1 - Etapa 2 - ulic...'!F33</f>
        <v>0</v>
      </c>
      <c r="BA96" s="128">
        <f>'SO 102.1 - Etapa 2 - ulic...'!F34</f>
        <v>0</v>
      </c>
      <c r="BB96" s="128">
        <f>'SO 102.1 - Etapa 2 - ulic...'!F35</f>
        <v>0</v>
      </c>
      <c r="BC96" s="128">
        <f>'SO 102.1 - Etapa 2 - ulic...'!F36</f>
        <v>0</v>
      </c>
      <c r="BD96" s="130">
        <f>'SO 102.1 - Etapa 2 - ulic...'!F37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19</v>
      </c>
      <c r="CM96" s="131" t="s">
        <v>87</v>
      </c>
    </row>
    <row r="97" s="7" customFormat="1" ht="24.7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103.1 - Etapa 3 - ulic...'!J30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32">
        <v>0</v>
      </c>
      <c r="AT97" s="133">
        <f>ROUND(SUM(AV97:AW97),2)</f>
        <v>0</v>
      </c>
      <c r="AU97" s="134">
        <f>'SO 103.1 - Etapa 3 - ulic...'!P119</f>
        <v>0</v>
      </c>
      <c r="AV97" s="133">
        <f>'SO 103.1 - Etapa 3 - ulic...'!J33</f>
        <v>0</v>
      </c>
      <c r="AW97" s="133">
        <f>'SO 103.1 - Etapa 3 - ulic...'!J34</f>
        <v>0</v>
      </c>
      <c r="AX97" s="133">
        <f>'SO 103.1 - Etapa 3 - ulic...'!J35</f>
        <v>0</v>
      </c>
      <c r="AY97" s="133">
        <f>'SO 103.1 - Etapa 3 - ulic...'!J36</f>
        <v>0</v>
      </c>
      <c r="AZ97" s="133">
        <f>'SO 103.1 - Etapa 3 - ulic...'!F33</f>
        <v>0</v>
      </c>
      <c r="BA97" s="133">
        <f>'SO 103.1 - Etapa 3 - ulic...'!F34</f>
        <v>0</v>
      </c>
      <c r="BB97" s="133">
        <f>'SO 103.1 - Etapa 3 - ulic...'!F35</f>
        <v>0</v>
      </c>
      <c r="BC97" s="133">
        <f>'SO 103.1 - Etapa 3 - ulic...'!F36</f>
        <v>0</v>
      </c>
      <c r="BD97" s="135">
        <f>'SO 103.1 - Etapa 3 - ulic...'!F37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19</v>
      </c>
      <c r="CM97" s="131" t="s">
        <v>87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L6j8DAyU9u0heA1h7AZPTLnVdTA2QZCMQED1meZS9q48gakUN7Tz69sLtWCCONYtjx4epVDfIssKTt9SS+Memw==" hashValue="jRwGlz+REiIwRNibGKZpptP4HZSgJe4IfmYcPusDg4qd3lfAsF3daZWCiGjx4wDADpLz/fpUUCqntDCMIb5xvQ==" algorithmName="SHA-512" password="CA03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.1 - Etapa 1 - ulic...'!C2" display="/"/>
    <hyperlink ref="A96" location="'SO 102.1 - Etapa 2 - ulic...'!C2" display="/"/>
    <hyperlink ref="A97" location="'SO 103.1 - Etapa 3 - uli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Lokalita TIBA Beroun - pozemní komunikace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5. 11. 2024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ROUND((SUM(BE119:BE163)),  2)</f>
        <v>0</v>
      </c>
      <c r="G33" s="38"/>
      <c r="H33" s="38"/>
      <c r="I33" s="155">
        <v>0.20999999999999999</v>
      </c>
      <c r="J33" s="154">
        <f>ROUND(((SUM(BE119:BE163))*I33),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ROUND((SUM(BF119:BF163)),  2)</f>
        <v>0</v>
      </c>
      <c r="G34" s="38"/>
      <c r="H34" s="38"/>
      <c r="I34" s="155">
        <v>0.12</v>
      </c>
      <c r="J34" s="154">
        <f>ROUND(((SUM(BF119:BF163))*I34),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ROUND((SUM(BG119:BG163)),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ROUND((SUM(BH119:BH163)),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ROUND((SUM(BI119:BI163)),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Lokalita TIBA Beroun - pozemní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101.1 - Etapa 1 - ulice NA DRAŽKÁCH-sanace pláně vozovky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Beroun</v>
      </c>
      <c r="G89" s="40"/>
      <c r="H89" s="40"/>
      <c r="I89" s="32" t="s">
        <v>23</v>
      </c>
      <c r="J89" s="79" t="str">
        <f>IF(J12="","",J12)</f>
        <v>5. 11. 2024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Beroun</v>
      </c>
      <c r="G91" s="40"/>
      <c r="H91" s="40"/>
      <c r="I91" s="32" t="s">
        <v>31</v>
      </c>
      <c r="J91" s="36" t="str">
        <f>E21</f>
        <v xml:space="preserve">AFRY CZ  s.r.o. 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J162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Lokalita TIBA Beroun - pozemní komunikace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 101.1 - Etapa 1 - ulice NA DRAŽKÁCH-sanace pláně vozovky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21</v>
      </c>
      <c r="D113" s="40"/>
      <c r="E113" s="40"/>
      <c r="F113" s="27" t="str">
        <f>F12</f>
        <v>Beroun</v>
      </c>
      <c r="G113" s="40"/>
      <c r="H113" s="40"/>
      <c r="I113" s="32" t="s">
        <v>23</v>
      </c>
      <c r="J113" s="79" t="str">
        <f>IF(J12="","",J12)</f>
        <v>5. 11. 2024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25</v>
      </c>
      <c r="D115" s="40"/>
      <c r="E115" s="40"/>
      <c r="F115" s="27" t="str">
        <f>E15</f>
        <v>Město Beroun</v>
      </c>
      <c r="G115" s="40"/>
      <c r="H115" s="40"/>
      <c r="I115" s="32" t="s">
        <v>31</v>
      </c>
      <c r="J115" s="36" t="str">
        <f>E21</f>
        <v xml:space="preserve">AFRY CZ  s.r.o. PRAHA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106</v>
      </c>
      <c r="D118" s="194" t="s">
        <v>62</v>
      </c>
      <c r="E118" s="194" t="s">
        <v>58</v>
      </c>
      <c r="F118" s="194" t="s">
        <v>59</v>
      </c>
      <c r="G118" s="194" t="s">
        <v>107</v>
      </c>
      <c r="H118" s="194" t="s">
        <v>108</v>
      </c>
      <c r="I118" s="194" t="s">
        <v>109</v>
      </c>
      <c r="J118" s="194" t="s">
        <v>99</v>
      </c>
      <c r="K118" s="195" t="s">
        <v>110</v>
      </c>
      <c r="L118" s="196"/>
      <c r="M118" s="100" t="s">
        <v>1</v>
      </c>
      <c r="N118" s="101" t="s">
        <v>41</v>
      </c>
      <c r="O118" s="101" t="s">
        <v>111</v>
      </c>
      <c r="P118" s="101" t="s">
        <v>112</v>
      </c>
      <c r="Q118" s="101" t="s">
        <v>113</v>
      </c>
      <c r="R118" s="101" t="s">
        <v>114</v>
      </c>
      <c r="S118" s="101" t="s">
        <v>115</v>
      </c>
      <c r="T118" s="102" t="s">
        <v>116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117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713.63999999999999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101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76</v>
      </c>
      <c r="E120" s="205" t="s">
        <v>118</v>
      </c>
      <c r="F120" s="205" t="s">
        <v>119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P121+P162</f>
        <v>0</v>
      </c>
      <c r="Q120" s="210"/>
      <c r="R120" s="211">
        <f>R121+R162</f>
        <v>713.63999999999999</v>
      </c>
      <c r="S120" s="210"/>
      <c r="T120" s="212">
        <f>T121+T162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85</v>
      </c>
      <c r="AT120" s="214" t="s">
        <v>76</v>
      </c>
      <c r="AU120" s="214" t="s">
        <v>77</v>
      </c>
      <c r="AY120" s="213" t="s">
        <v>120</v>
      </c>
      <c r="BK120" s="215">
        <f>BK121+BK162</f>
        <v>0</v>
      </c>
    </row>
    <row r="121" s="12" customFormat="1" ht="22.8" customHeight="1">
      <c r="A121" s="12"/>
      <c r="B121" s="202"/>
      <c r="C121" s="203"/>
      <c r="D121" s="204" t="s">
        <v>76</v>
      </c>
      <c r="E121" s="216" t="s">
        <v>85</v>
      </c>
      <c r="F121" s="216" t="s">
        <v>121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SUM(P122:P161)</f>
        <v>0</v>
      </c>
      <c r="Q121" s="210"/>
      <c r="R121" s="211">
        <f>SUM(R122:R161)</f>
        <v>713.63999999999999</v>
      </c>
      <c r="S121" s="210"/>
      <c r="T121" s="212">
        <f>SUM(T122:T161)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85</v>
      </c>
      <c r="AT121" s="214" t="s">
        <v>76</v>
      </c>
      <c r="AU121" s="214" t="s">
        <v>85</v>
      </c>
      <c r="AY121" s="213" t="s">
        <v>120</v>
      </c>
      <c r="BK121" s="215">
        <f>SUM(BK122:BK161)</f>
        <v>0</v>
      </c>
    </row>
    <row r="122" s="2" customFormat="1" ht="37.8" customHeight="1">
      <c r="A122" s="38"/>
      <c r="B122" s="39"/>
      <c r="C122" s="218" t="s">
        <v>85</v>
      </c>
      <c r="D122" s="218" t="s">
        <v>122</v>
      </c>
      <c r="E122" s="219" t="s">
        <v>123</v>
      </c>
      <c r="F122" s="220" t="s">
        <v>124</v>
      </c>
      <c r="G122" s="221" t="s">
        <v>125</v>
      </c>
      <c r="H122" s="222">
        <v>692.19000000000005</v>
      </c>
      <c r="I122" s="223"/>
      <c r="J122" s="224">
        <f>ROUND(I122*H122,2)</f>
        <v>0</v>
      </c>
      <c r="K122" s="220" t="s">
        <v>126</v>
      </c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127</v>
      </c>
      <c r="AT122" s="229" t="s">
        <v>122</v>
      </c>
      <c r="AU122" s="229" t="s">
        <v>87</v>
      </c>
      <c r="AY122" s="17" t="s">
        <v>120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127</v>
      </c>
      <c r="BM122" s="229" t="s">
        <v>128</v>
      </c>
    </row>
    <row r="123" s="13" customFormat="1">
      <c r="A123" s="13"/>
      <c r="B123" s="231"/>
      <c r="C123" s="232"/>
      <c r="D123" s="233" t="s">
        <v>129</v>
      </c>
      <c r="E123" s="234" t="s">
        <v>1</v>
      </c>
      <c r="F123" s="235" t="s">
        <v>130</v>
      </c>
      <c r="G123" s="232"/>
      <c r="H123" s="234" t="s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129</v>
      </c>
      <c r="AU123" s="241" t="s">
        <v>87</v>
      </c>
      <c r="AV123" s="13" t="s">
        <v>85</v>
      </c>
      <c r="AW123" s="13" t="s">
        <v>33</v>
      </c>
      <c r="AX123" s="13" t="s">
        <v>77</v>
      </c>
      <c r="AY123" s="241" t="s">
        <v>120</v>
      </c>
    </row>
    <row r="124" s="14" customFormat="1">
      <c r="A124" s="14"/>
      <c r="B124" s="242"/>
      <c r="C124" s="243"/>
      <c r="D124" s="233" t="s">
        <v>129</v>
      </c>
      <c r="E124" s="244" t="s">
        <v>1</v>
      </c>
      <c r="F124" s="245" t="s">
        <v>131</v>
      </c>
      <c r="G124" s="243"/>
      <c r="H124" s="246">
        <v>509.39999999999998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129</v>
      </c>
      <c r="AU124" s="252" t="s">
        <v>87</v>
      </c>
      <c r="AV124" s="14" t="s">
        <v>87</v>
      </c>
      <c r="AW124" s="14" t="s">
        <v>33</v>
      </c>
      <c r="AX124" s="14" t="s">
        <v>77</v>
      </c>
      <c r="AY124" s="252" t="s">
        <v>120</v>
      </c>
    </row>
    <row r="125" s="14" customFormat="1">
      <c r="A125" s="14"/>
      <c r="B125" s="242"/>
      <c r="C125" s="243"/>
      <c r="D125" s="233" t="s">
        <v>129</v>
      </c>
      <c r="E125" s="244" t="s">
        <v>1</v>
      </c>
      <c r="F125" s="245" t="s">
        <v>132</v>
      </c>
      <c r="G125" s="243"/>
      <c r="H125" s="246">
        <v>148.5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129</v>
      </c>
      <c r="AU125" s="252" t="s">
        <v>87</v>
      </c>
      <c r="AV125" s="14" t="s">
        <v>87</v>
      </c>
      <c r="AW125" s="14" t="s">
        <v>33</v>
      </c>
      <c r="AX125" s="14" t="s">
        <v>77</v>
      </c>
      <c r="AY125" s="252" t="s">
        <v>120</v>
      </c>
    </row>
    <row r="126" s="14" customFormat="1">
      <c r="A126" s="14"/>
      <c r="B126" s="242"/>
      <c r="C126" s="243"/>
      <c r="D126" s="233" t="s">
        <v>129</v>
      </c>
      <c r="E126" s="244" t="s">
        <v>1</v>
      </c>
      <c r="F126" s="245" t="s">
        <v>133</v>
      </c>
      <c r="G126" s="243"/>
      <c r="H126" s="246">
        <v>-41.759999999999998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129</v>
      </c>
      <c r="AU126" s="252" t="s">
        <v>87</v>
      </c>
      <c r="AV126" s="14" t="s">
        <v>87</v>
      </c>
      <c r="AW126" s="14" t="s">
        <v>33</v>
      </c>
      <c r="AX126" s="14" t="s">
        <v>77</v>
      </c>
      <c r="AY126" s="252" t="s">
        <v>120</v>
      </c>
    </row>
    <row r="127" s="14" customFormat="1">
      <c r="A127" s="14"/>
      <c r="B127" s="242"/>
      <c r="C127" s="243"/>
      <c r="D127" s="233" t="s">
        <v>129</v>
      </c>
      <c r="E127" s="244" t="s">
        <v>1</v>
      </c>
      <c r="F127" s="245" t="s">
        <v>134</v>
      </c>
      <c r="G127" s="243"/>
      <c r="H127" s="246">
        <v>39.149999999999999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129</v>
      </c>
      <c r="AU127" s="252" t="s">
        <v>87</v>
      </c>
      <c r="AV127" s="14" t="s">
        <v>87</v>
      </c>
      <c r="AW127" s="14" t="s">
        <v>33</v>
      </c>
      <c r="AX127" s="14" t="s">
        <v>77</v>
      </c>
      <c r="AY127" s="252" t="s">
        <v>120</v>
      </c>
    </row>
    <row r="128" s="14" customFormat="1">
      <c r="A128" s="14"/>
      <c r="B128" s="242"/>
      <c r="C128" s="243"/>
      <c r="D128" s="233" t="s">
        <v>129</v>
      </c>
      <c r="E128" s="244" t="s">
        <v>1</v>
      </c>
      <c r="F128" s="245" t="s">
        <v>135</v>
      </c>
      <c r="G128" s="243"/>
      <c r="H128" s="246">
        <v>36.899999999999999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129</v>
      </c>
      <c r="AU128" s="252" t="s">
        <v>87</v>
      </c>
      <c r="AV128" s="14" t="s">
        <v>87</v>
      </c>
      <c r="AW128" s="14" t="s">
        <v>33</v>
      </c>
      <c r="AX128" s="14" t="s">
        <v>77</v>
      </c>
      <c r="AY128" s="252" t="s">
        <v>120</v>
      </c>
    </row>
    <row r="129" s="15" customFormat="1">
      <c r="A129" s="15"/>
      <c r="B129" s="253"/>
      <c r="C129" s="254"/>
      <c r="D129" s="233" t="s">
        <v>129</v>
      </c>
      <c r="E129" s="255" t="s">
        <v>1</v>
      </c>
      <c r="F129" s="256" t="s">
        <v>136</v>
      </c>
      <c r="G129" s="254"/>
      <c r="H129" s="257">
        <v>692.18999999999994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129</v>
      </c>
      <c r="AU129" s="263" t="s">
        <v>87</v>
      </c>
      <c r="AV129" s="15" t="s">
        <v>127</v>
      </c>
      <c r="AW129" s="15" t="s">
        <v>33</v>
      </c>
      <c r="AX129" s="15" t="s">
        <v>85</v>
      </c>
      <c r="AY129" s="263" t="s">
        <v>120</v>
      </c>
    </row>
    <row r="130" s="2" customFormat="1" ht="37.8" customHeight="1">
      <c r="A130" s="38"/>
      <c r="B130" s="39"/>
      <c r="C130" s="218" t="s">
        <v>87</v>
      </c>
      <c r="D130" s="218" t="s">
        <v>122</v>
      </c>
      <c r="E130" s="219" t="s">
        <v>137</v>
      </c>
      <c r="F130" s="220" t="s">
        <v>138</v>
      </c>
      <c r="G130" s="221" t="s">
        <v>125</v>
      </c>
      <c r="H130" s="222">
        <v>692.19000000000005</v>
      </c>
      <c r="I130" s="223"/>
      <c r="J130" s="224">
        <f>ROUND(I130*H130,2)</f>
        <v>0</v>
      </c>
      <c r="K130" s="220" t="s">
        <v>126</v>
      </c>
      <c r="L130" s="44"/>
      <c r="M130" s="225" t="s">
        <v>1</v>
      </c>
      <c r="N130" s="226" t="s">
        <v>42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127</v>
      </c>
      <c r="AT130" s="229" t="s">
        <v>122</v>
      </c>
      <c r="AU130" s="229" t="s">
        <v>87</v>
      </c>
      <c r="AY130" s="17" t="s">
        <v>120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127</v>
      </c>
      <c r="BM130" s="229" t="s">
        <v>139</v>
      </c>
    </row>
    <row r="131" s="14" customFormat="1">
      <c r="A131" s="14"/>
      <c r="B131" s="242"/>
      <c r="C131" s="243"/>
      <c r="D131" s="233" t="s">
        <v>129</v>
      </c>
      <c r="E131" s="244" t="s">
        <v>1</v>
      </c>
      <c r="F131" s="245" t="s">
        <v>140</v>
      </c>
      <c r="G131" s="243"/>
      <c r="H131" s="246">
        <v>692.19000000000005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129</v>
      </c>
      <c r="AU131" s="252" t="s">
        <v>87</v>
      </c>
      <c r="AV131" s="14" t="s">
        <v>87</v>
      </c>
      <c r="AW131" s="14" t="s">
        <v>33</v>
      </c>
      <c r="AX131" s="14" t="s">
        <v>77</v>
      </c>
      <c r="AY131" s="252" t="s">
        <v>120</v>
      </c>
    </row>
    <row r="132" s="15" customFormat="1">
      <c r="A132" s="15"/>
      <c r="B132" s="253"/>
      <c r="C132" s="254"/>
      <c r="D132" s="233" t="s">
        <v>129</v>
      </c>
      <c r="E132" s="255" t="s">
        <v>1</v>
      </c>
      <c r="F132" s="256" t="s">
        <v>136</v>
      </c>
      <c r="G132" s="254"/>
      <c r="H132" s="257">
        <v>692.19000000000005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129</v>
      </c>
      <c r="AU132" s="263" t="s">
        <v>87</v>
      </c>
      <c r="AV132" s="15" t="s">
        <v>127</v>
      </c>
      <c r="AW132" s="15" t="s">
        <v>33</v>
      </c>
      <c r="AX132" s="15" t="s">
        <v>85</v>
      </c>
      <c r="AY132" s="263" t="s">
        <v>120</v>
      </c>
    </row>
    <row r="133" s="2" customFormat="1" ht="37.8" customHeight="1">
      <c r="A133" s="38"/>
      <c r="B133" s="39"/>
      <c r="C133" s="218" t="s">
        <v>141</v>
      </c>
      <c r="D133" s="218" t="s">
        <v>122</v>
      </c>
      <c r="E133" s="219" t="s">
        <v>142</v>
      </c>
      <c r="F133" s="220" t="s">
        <v>143</v>
      </c>
      <c r="G133" s="221" t="s">
        <v>125</v>
      </c>
      <c r="H133" s="222">
        <v>6921.8999999999996</v>
      </c>
      <c r="I133" s="223"/>
      <c r="J133" s="224">
        <f>ROUND(I133*H133,2)</f>
        <v>0</v>
      </c>
      <c r="K133" s="220" t="s">
        <v>126</v>
      </c>
      <c r="L133" s="44"/>
      <c r="M133" s="225" t="s">
        <v>1</v>
      </c>
      <c r="N133" s="226" t="s">
        <v>42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127</v>
      </c>
      <c r="AT133" s="229" t="s">
        <v>122</v>
      </c>
      <c r="AU133" s="229" t="s">
        <v>87</v>
      </c>
      <c r="AY133" s="17" t="s">
        <v>120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127</v>
      </c>
      <c r="BM133" s="229" t="s">
        <v>144</v>
      </c>
    </row>
    <row r="134" s="14" customFormat="1">
      <c r="A134" s="14"/>
      <c r="B134" s="242"/>
      <c r="C134" s="243"/>
      <c r="D134" s="233" t="s">
        <v>129</v>
      </c>
      <c r="E134" s="244" t="s">
        <v>1</v>
      </c>
      <c r="F134" s="245" t="s">
        <v>145</v>
      </c>
      <c r="G134" s="243"/>
      <c r="H134" s="246">
        <v>6921.8999999999996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129</v>
      </c>
      <c r="AU134" s="252" t="s">
        <v>87</v>
      </c>
      <c r="AV134" s="14" t="s">
        <v>87</v>
      </c>
      <c r="AW134" s="14" t="s">
        <v>33</v>
      </c>
      <c r="AX134" s="14" t="s">
        <v>77</v>
      </c>
      <c r="AY134" s="252" t="s">
        <v>120</v>
      </c>
    </row>
    <row r="135" s="15" customFormat="1">
      <c r="A135" s="15"/>
      <c r="B135" s="253"/>
      <c r="C135" s="254"/>
      <c r="D135" s="233" t="s">
        <v>129</v>
      </c>
      <c r="E135" s="255" t="s">
        <v>1</v>
      </c>
      <c r="F135" s="256" t="s">
        <v>136</v>
      </c>
      <c r="G135" s="254"/>
      <c r="H135" s="257">
        <v>6921.8999999999996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129</v>
      </c>
      <c r="AU135" s="263" t="s">
        <v>87</v>
      </c>
      <c r="AV135" s="15" t="s">
        <v>127</v>
      </c>
      <c r="AW135" s="15" t="s">
        <v>33</v>
      </c>
      <c r="AX135" s="15" t="s">
        <v>85</v>
      </c>
      <c r="AY135" s="263" t="s">
        <v>120</v>
      </c>
    </row>
    <row r="136" s="2" customFormat="1" ht="33" customHeight="1">
      <c r="A136" s="38"/>
      <c r="B136" s="39"/>
      <c r="C136" s="218" t="s">
        <v>127</v>
      </c>
      <c r="D136" s="218" t="s">
        <v>122</v>
      </c>
      <c r="E136" s="219" t="s">
        <v>146</v>
      </c>
      <c r="F136" s="220" t="s">
        <v>147</v>
      </c>
      <c r="G136" s="221" t="s">
        <v>125</v>
      </c>
      <c r="H136" s="222">
        <v>375.60000000000002</v>
      </c>
      <c r="I136" s="223"/>
      <c r="J136" s="224">
        <f>ROUND(I136*H136,2)</f>
        <v>0</v>
      </c>
      <c r="K136" s="220" t="s">
        <v>126</v>
      </c>
      <c r="L136" s="44"/>
      <c r="M136" s="225" t="s">
        <v>1</v>
      </c>
      <c r="N136" s="226" t="s">
        <v>42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127</v>
      </c>
      <c r="AT136" s="229" t="s">
        <v>122</v>
      </c>
      <c r="AU136" s="229" t="s">
        <v>87</v>
      </c>
      <c r="AY136" s="17" t="s">
        <v>120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127</v>
      </c>
      <c r="BM136" s="229" t="s">
        <v>148</v>
      </c>
    </row>
    <row r="137" s="13" customFormat="1">
      <c r="A137" s="13"/>
      <c r="B137" s="231"/>
      <c r="C137" s="232"/>
      <c r="D137" s="233" t="s">
        <v>129</v>
      </c>
      <c r="E137" s="234" t="s">
        <v>1</v>
      </c>
      <c r="F137" s="235" t="s">
        <v>149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129</v>
      </c>
      <c r="AU137" s="241" t="s">
        <v>87</v>
      </c>
      <c r="AV137" s="13" t="s">
        <v>85</v>
      </c>
      <c r="AW137" s="13" t="s">
        <v>33</v>
      </c>
      <c r="AX137" s="13" t="s">
        <v>77</v>
      </c>
      <c r="AY137" s="241" t="s">
        <v>120</v>
      </c>
    </row>
    <row r="138" s="14" customFormat="1">
      <c r="A138" s="14"/>
      <c r="B138" s="242"/>
      <c r="C138" s="243"/>
      <c r="D138" s="233" t="s">
        <v>129</v>
      </c>
      <c r="E138" s="244" t="s">
        <v>1</v>
      </c>
      <c r="F138" s="245" t="s">
        <v>150</v>
      </c>
      <c r="G138" s="243"/>
      <c r="H138" s="246">
        <v>164.80000000000001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129</v>
      </c>
      <c r="AU138" s="252" t="s">
        <v>87</v>
      </c>
      <c r="AV138" s="14" t="s">
        <v>87</v>
      </c>
      <c r="AW138" s="14" t="s">
        <v>33</v>
      </c>
      <c r="AX138" s="14" t="s">
        <v>77</v>
      </c>
      <c r="AY138" s="252" t="s">
        <v>120</v>
      </c>
    </row>
    <row r="139" s="14" customFormat="1">
      <c r="A139" s="14"/>
      <c r="B139" s="242"/>
      <c r="C139" s="243"/>
      <c r="D139" s="233" t="s">
        <v>129</v>
      </c>
      <c r="E139" s="244" t="s">
        <v>1</v>
      </c>
      <c r="F139" s="245" t="s">
        <v>151</v>
      </c>
      <c r="G139" s="243"/>
      <c r="H139" s="246">
        <v>132.80000000000001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129</v>
      </c>
      <c r="AU139" s="252" t="s">
        <v>87</v>
      </c>
      <c r="AV139" s="14" t="s">
        <v>87</v>
      </c>
      <c r="AW139" s="14" t="s">
        <v>33</v>
      </c>
      <c r="AX139" s="14" t="s">
        <v>77</v>
      </c>
      <c r="AY139" s="252" t="s">
        <v>120</v>
      </c>
    </row>
    <row r="140" s="14" customFormat="1">
      <c r="A140" s="14"/>
      <c r="B140" s="242"/>
      <c r="C140" s="243"/>
      <c r="D140" s="233" t="s">
        <v>129</v>
      </c>
      <c r="E140" s="244" t="s">
        <v>1</v>
      </c>
      <c r="F140" s="245" t="s">
        <v>152</v>
      </c>
      <c r="G140" s="243"/>
      <c r="H140" s="246">
        <v>10.4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129</v>
      </c>
      <c r="AU140" s="252" t="s">
        <v>87</v>
      </c>
      <c r="AV140" s="14" t="s">
        <v>87</v>
      </c>
      <c r="AW140" s="14" t="s">
        <v>33</v>
      </c>
      <c r="AX140" s="14" t="s">
        <v>77</v>
      </c>
      <c r="AY140" s="252" t="s">
        <v>120</v>
      </c>
    </row>
    <row r="141" s="13" customFormat="1">
      <c r="A141" s="13"/>
      <c r="B141" s="231"/>
      <c r="C141" s="232"/>
      <c r="D141" s="233" t="s">
        <v>129</v>
      </c>
      <c r="E141" s="234" t="s">
        <v>1</v>
      </c>
      <c r="F141" s="235" t="s">
        <v>153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129</v>
      </c>
      <c r="AU141" s="241" t="s">
        <v>87</v>
      </c>
      <c r="AV141" s="13" t="s">
        <v>85</v>
      </c>
      <c r="AW141" s="13" t="s">
        <v>33</v>
      </c>
      <c r="AX141" s="13" t="s">
        <v>77</v>
      </c>
      <c r="AY141" s="241" t="s">
        <v>120</v>
      </c>
    </row>
    <row r="142" s="14" customFormat="1">
      <c r="A142" s="14"/>
      <c r="B142" s="242"/>
      <c r="C142" s="243"/>
      <c r="D142" s="233" t="s">
        <v>129</v>
      </c>
      <c r="E142" s="244" t="s">
        <v>1</v>
      </c>
      <c r="F142" s="245" t="s">
        <v>154</v>
      </c>
      <c r="G142" s="243"/>
      <c r="H142" s="246">
        <v>32.799999999999997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129</v>
      </c>
      <c r="AU142" s="252" t="s">
        <v>87</v>
      </c>
      <c r="AV142" s="14" t="s">
        <v>87</v>
      </c>
      <c r="AW142" s="14" t="s">
        <v>33</v>
      </c>
      <c r="AX142" s="14" t="s">
        <v>77</v>
      </c>
      <c r="AY142" s="252" t="s">
        <v>120</v>
      </c>
    </row>
    <row r="143" s="14" customFormat="1">
      <c r="A143" s="14"/>
      <c r="B143" s="242"/>
      <c r="C143" s="243"/>
      <c r="D143" s="233" t="s">
        <v>129</v>
      </c>
      <c r="E143" s="244" t="s">
        <v>1</v>
      </c>
      <c r="F143" s="245" t="s">
        <v>155</v>
      </c>
      <c r="G143" s="243"/>
      <c r="H143" s="246">
        <v>34.799999999999997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129</v>
      </c>
      <c r="AU143" s="252" t="s">
        <v>87</v>
      </c>
      <c r="AV143" s="14" t="s">
        <v>87</v>
      </c>
      <c r="AW143" s="14" t="s">
        <v>33</v>
      </c>
      <c r="AX143" s="14" t="s">
        <v>77</v>
      </c>
      <c r="AY143" s="252" t="s">
        <v>120</v>
      </c>
    </row>
    <row r="144" s="15" customFormat="1">
      <c r="A144" s="15"/>
      <c r="B144" s="253"/>
      <c r="C144" s="254"/>
      <c r="D144" s="233" t="s">
        <v>129</v>
      </c>
      <c r="E144" s="255" t="s">
        <v>1</v>
      </c>
      <c r="F144" s="256" t="s">
        <v>136</v>
      </c>
      <c r="G144" s="254"/>
      <c r="H144" s="257">
        <v>375.60000000000002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3" t="s">
        <v>129</v>
      </c>
      <c r="AU144" s="263" t="s">
        <v>87</v>
      </c>
      <c r="AV144" s="15" t="s">
        <v>127</v>
      </c>
      <c r="AW144" s="15" t="s">
        <v>33</v>
      </c>
      <c r="AX144" s="15" t="s">
        <v>85</v>
      </c>
      <c r="AY144" s="263" t="s">
        <v>120</v>
      </c>
    </row>
    <row r="145" s="2" customFormat="1" ht="16.5" customHeight="1">
      <c r="A145" s="38"/>
      <c r="B145" s="39"/>
      <c r="C145" s="264" t="s">
        <v>156</v>
      </c>
      <c r="D145" s="264" t="s">
        <v>157</v>
      </c>
      <c r="E145" s="265" t="s">
        <v>158</v>
      </c>
      <c r="F145" s="266" t="s">
        <v>159</v>
      </c>
      <c r="G145" s="267" t="s">
        <v>160</v>
      </c>
      <c r="H145" s="268">
        <v>713.63999999999999</v>
      </c>
      <c r="I145" s="269"/>
      <c r="J145" s="270">
        <f>ROUND(I145*H145,2)</f>
        <v>0</v>
      </c>
      <c r="K145" s="266" t="s">
        <v>126</v>
      </c>
      <c r="L145" s="271"/>
      <c r="M145" s="272" t="s">
        <v>1</v>
      </c>
      <c r="N145" s="273" t="s">
        <v>42</v>
      </c>
      <c r="O145" s="91"/>
      <c r="P145" s="227">
        <f>O145*H145</f>
        <v>0</v>
      </c>
      <c r="Q145" s="227">
        <v>1</v>
      </c>
      <c r="R145" s="227">
        <f>Q145*H145</f>
        <v>713.63999999999999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161</v>
      </c>
      <c r="AT145" s="229" t="s">
        <v>157</v>
      </c>
      <c r="AU145" s="229" t="s">
        <v>87</v>
      </c>
      <c r="AY145" s="17" t="s">
        <v>120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127</v>
      </c>
      <c r="BM145" s="229" t="s">
        <v>162</v>
      </c>
    </row>
    <row r="146" s="13" customFormat="1">
      <c r="A146" s="13"/>
      <c r="B146" s="231"/>
      <c r="C146" s="232"/>
      <c r="D146" s="233" t="s">
        <v>129</v>
      </c>
      <c r="E146" s="234" t="s">
        <v>1</v>
      </c>
      <c r="F146" s="235" t="s">
        <v>163</v>
      </c>
      <c r="G146" s="232"/>
      <c r="H146" s="234" t="s">
        <v>1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129</v>
      </c>
      <c r="AU146" s="241" t="s">
        <v>87</v>
      </c>
      <c r="AV146" s="13" t="s">
        <v>85</v>
      </c>
      <c r="AW146" s="13" t="s">
        <v>33</v>
      </c>
      <c r="AX146" s="13" t="s">
        <v>77</v>
      </c>
      <c r="AY146" s="241" t="s">
        <v>120</v>
      </c>
    </row>
    <row r="147" s="14" customFormat="1">
      <c r="A147" s="14"/>
      <c r="B147" s="242"/>
      <c r="C147" s="243"/>
      <c r="D147" s="233" t="s">
        <v>129</v>
      </c>
      <c r="E147" s="244" t="s">
        <v>1</v>
      </c>
      <c r="F147" s="245" t="s">
        <v>164</v>
      </c>
      <c r="G147" s="243"/>
      <c r="H147" s="246">
        <v>713.63999999999999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129</v>
      </c>
      <c r="AU147" s="252" t="s">
        <v>87</v>
      </c>
      <c r="AV147" s="14" t="s">
        <v>87</v>
      </c>
      <c r="AW147" s="14" t="s">
        <v>33</v>
      </c>
      <c r="AX147" s="14" t="s">
        <v>77</v>
      </c>
      <c r="AY147" s="252" t="s">
        <v>120</v>
      </c>
    </row>
    <row r="148" s="15" customFormat="1">
      <c r="A148" s="15"/>
      <c r="B148" s="253"/>
      <c r="C148" s="254"/>
      <c r="D148" s="233" t="s">
        <v>129</v>
      </c>
      <c r="E148" s="255" t="s">
        <v>1</v>
      </c>
      <c r="F148" s="256" t="s">
        <v>136</v>
      </c>
      <c r="G148" s="254"/>
      <c r="H148" s="257">
        <v>713.63999999999999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129</v>
      </c>
      <c r="AU148" s="263" t="s">
        <v>87</v>
      </c>
      <c r="AV148" s="15" t="s">
        <v>127</v>
      </c>
      <c r="AW148" s="15" t="s">
        <v>33</v>
      </c>
      <c r="AX148" s="15" t="s">
        <v>85</v>
      </c>
      <c r="AY148" s="263" t="s">
        <v>120</v>
      </c>
    </row>
    <row r="149" s="2" customFormat="1" ht="24.15" customHeight="1">
      <c r="A149" s="38"/>
      <c r="B149" s="39"/>
      <c r="C149" s="218" t="s">
        <v>165</v>
      </c>
      <c r="D149" s="218" t="s">
        <v>122</v>
      </c>
      <c r="E149" s="219" t="s">
        <v>166</v>
      </c>
      <c r="F149" s="220" t="s">
        <v>167</v>
      </c>
      <c r="G149" s="221" t="s">
        <v>168</v>
      </c>
      <c r="H149" s="222">
        <v>1631</v>
      </c>
      <c r="I149" s="223"/>
      <c r="J149" s="224">
        <f>ROUND(I149*H149,2)</f>
        <v>0</v>
      </c>
      <c r="K149" s="220" t="s">
        <v>126</v>
      </c>
      <c r="L149" s="44"/>
      <c r="M149" s="225" t="s">
        <v>1</v>
      </c>
      <c r="N149" s="226" t="s">
        <v>42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127</v>
      </c>
      <c r="AT149" s="229" t="s">
        <v>122</v>
      </c>
      <c r="AU149" s="229" t="s">
        <v>87</v>
      </c>
      <c r="AY149" s="17" t="s">
        <v>120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127</v>
      </c>
      <c r="BM149" s="229" t="s">
        <v>169</v>
      </c>
    </row>
    <row r="150" s="13" customFormat="1">
      <c r="A150" s="13"/>
      <c r="B150" s="231"/>
      <c r="C150" s="232"/>
      <c r="D150" s="233" t="s">
        <v>129</v>
      </c>
      <c r="E150" s="234" t="s">
        <v>1</v>
      </c>
      <c r="F150" s="235" t="s">
        <v>130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129</v>
      </c>
      <c r="AU150" s="241" t="s">
        <v>87</v>
      </c>
      <c r="AV150" s="13" t="s">
        <v>85</v>
      </c>
      <c r="AW150" s="13" t="s">
        <v>33</v>
      </c>
      <c r="AX150" s="13" t="s">
        <v>77</v>
      </c>
      <c r="AY150" s="241" t="s">
        <v>120</v>
      </c>
    </row>
    <row r="151" s="14" customFormat="1">
      <c r="A151" s="14"/>
      <c r="B151" s="242"/>
      <c r="C151" s="243"/>
      <c r="D151" s="233" t="s">
        <v>129</v>
      </c>
      <c r="E151" s="244" t="s">
        <v>1</v>
      </c>
      <c r="F151" s="245" t="s">
        <v>170</v>
      </c>
      <c r="G151" s="243"/>
      <c r="H151" s="246">
        <v>1132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129</v>
      </c>
      <c r="AU151" s="252" t="s">
        <v>87</v>
      </c>
      <c r="AV151" s="14" t="s">
        <v>87</v>
      </c>
      <c r="AW151" s="14" t="s">
        <v>33</v>
      </c>
      <c r="AX151" s="14" t="s">
        <v>77</v>
      </c>
      <c r="AY151" s="252" t="s">
        <v>120</v>
      </c>
    </row>
    <row r="152" s="14" customFormat="1">
      <c r="A152" s="14"/>
      <c r="B152" s="242"/>
      <c r="C152" s="243"/>
      <c r="D152" s="233" t="s">
        <v>129</v>
      </c>
      <c r="E152" s="244" t="s">
        <v>1</v>
      </c>
      <c r="F152" s="245" t="s">
        <v>171</v>
      </c>
      <c r="G152" s="243"/>
      <c r="H152" s="246">
        <v>330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129</v>
      </c>
      <c r="AU152" s="252" t="s">
        <v>87</v>
      </c>
      <c r="AV152" s="14" t="s">
        <v>87</v>
      </c>
      <c r="AW152" s="14" t="s">
        <v>33</v>
      </c>
      <c r="AX152" s="14" t="s">
        <v>77</v>
      </c>
      <c r="AY152" s="252" t="s">
        <v>120</v>
      </c>
    </row>
    <row r="153" s="14" customFormat="1">
      <c r="A153" s="14"/>
      <c r="B153" s="242"/>
      <c r="C153" s="243"/>
      <c r="D153" s="233" t="s">
        <v>129</v>
      </c>
      <c r="E153" s="244" t="s">
        <v>1</v>
      </c>
      <c r="F153" s="245" t="s">
        <v>172</v>
      </c>
      <c r="G153" s="243"/>
      <c r="H153" s="246">
        <v>87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129</v>
      </c>
      <c r="AU153" s="252" t="s">
        <v>87</v>
      </c>
      <c r="AV153" s="14" t="s">
        <v>87</v>
      </c>
      <c r="AW153" s="14" t="s">
        <v>33</v>
      </c>
      <c r="AX153" s="14" t="s">
        <v>77</v>
      </c>
      <c r="AY153" s="252" t="s">
        <v>120</v>
      </c>
    </row>
    <row r="154" s="14" customFormat="1">
      <c r="A154" s="14"/>
      <c r="B154" s="242"/>
      <c r="C154" s="243"/>
      <c r="D154" s="233" t="s">
        <v>129</v>
      </c>
      <c r="E154" s="244" t="s">
        <v>1</v>
      </c>
      <c r="F154" s="245" t="s">
        <v>173</v>
      </c>
      <c r="G154" s="243"/>
      <c r="H154" s="246">
        <v>82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129</v>
      </c>
      <c r="AU154" s="252" t="s">
        <v>87</v>
      </c>
      <c r="AV154" s="14" t="s">
        <v>87</v>
      </c>
      <c r="AW154" s="14" t="s">
        <v>33</v>
      </c>
      <c r="AX154" s="14" t="s">
        <v>77</v>
      </c>
      <c r="AY154" s="252" t="s">
        <v>120</v>
      </c>
    </row>
    <row r="155" s="15" customFormat="1">
      <c r="A155" s="15"/>
      <c r="B155" s="253"/>
      <c r="C155" s="254"/>
      <c r="D155" s="233" t="s">
        <v>129</v>
      </c>
      <c r="E155" s="255" t="s">
        <v>1</v>
      </c>
      <c r="F155" s="256" t="s">
        <v>136</v>
      </c>
      <c r="G155" s="254"/>
      <c r="H155" s="257">
        <v>1631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129</v>
      </c>
      <c r="AU155" s="263" t="s">
        <v>87</v>
      </c>
      <c r="AV155" s="15" t="s">
        <v>127</v>
      </c>
      <c r="AW155" s="15" t="s">
        <v>33</v>
      </c>
      <c r="AX155" s="15" t="s">
        <v>85</v>
      </c>
      <c r="AY155" s="263" t="s">
        <v>120</v>
      </c>
    </row>
    <row r="156" s="2" customFormat="1" ht="33" customHeight="1">
      <c r="A156" s="38"/>
      <c r="B156" s="39"/>
      <c r="C156" s="218" t="s">
        <v>174</v>
      </c>
      <c r="D156" s="218" t="s">
        <v>122</v>
      </c>
      <c r="E156" s="219" t="s">
        <v>175</v>
      </c>
      <c r="F156" s="220" t="s">
        <v>176</v>
      </c>
      <c r="G156" s="221" t="s">
        <v>160</v>
      </c>
      <c r="H156" s="222">
        <v>1384.3800000000001</v>
      </c>
      <c r="I156" s="223"/>
      <c r="J156" s="224">
        <f>ROUND(I156*H156,2)</f>
        <v>0</v>
      </c>
      <c r="K156" s="220" t="s">
        <v>126</v>
      </c>
      <c r="L156" s="44"/>
      <c r="M156" s="225" t="s">
        <v>1</v>
      </c>
      <c r="N156" s="226" t="s">
        <v>42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127</v>
      </c>
      <c r="AT156" s="229" t="s">
        <v>122</v>
      </c>
      <c r="AU156" s="229" t="s">
        <v>87</v>
      </c>
      <c r="AY156" s="17" t="s">
        <v>120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85</v>
      </c>
      <c r="BK156" s="230">
        <f>ROUND(I156*H156,2)</f>
        <v>0</v>
      </c>
      <c r="BL156" s="17" t="s">
        <v>127</v>
      </c>
      <c r="BM156" s="229" t="s">
        <v>177</v>
      </c>
    </row>
    <row r="157" s="14" customFormat="1">
      <c r="A157" s="14"/>
      <c r="B157" s="242"/>
      <c r="C157" s="243"/>
      <c r="D157" s="233" t="s">
        <v>129</v>
      </c>
      <c r="E157" s="244" t="s">
        <v>1</v>
      </c>
      <c r="F157" s="245" t="s">
        <v>178</v>
      </c>
      <c r="G157" s="243"/>
      <c r="H157" s="246">
        <v>1384.3800000000001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129</v>
      </c>
      <c r="AU157" s="252" t="s">
        <v>87</v>
      </c>
      <c r="AV157" s="14" t="s">
        <v>87</v>
      </c>
      <c r="AW157" s="14" t="s">
        <v>33</v>
      </c>
      <c r="AX157" s="14" t="s">
        <v>77</v>
      </c>
      <c r="AY157" s="252" t="s">
        <v>120</v>
      </c>
    </row>
    <row r="158" s="15" customFormat="1">
      <c r="A158" s="15"/>
      <c r="B158" s="253"/>
      <c r="C158" s="254"/>
      <c r="D158" s="233" t="s">
        <v>129</v>
      </c>
      <c r="E158" s="255" t="s">
        <v>1</v>
      </c>
      <c r="F158" s="256" t="s">
        <v>136</v>
      </c>
      <c r="G158" s="254"/>
      <c r="H158" s="257">
        <v>1384.3800000000001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129</v>
      </c>
      <c r="AU158" s="263" t="s">
        <v>87</v>
      </c>
      <c r="AV158" s="15" t="s">
        <v>127</v>
      </c>
      <c r="AW158" s="15" t="s">
        <v>33</v>
      </c>
      <c r="AX158" s="15" t="s">
        <v>85</v>
      </c>
      <c r="AY158" s="263" t="s">
        <v>120</v>
      </c>
    </row>
    <row r="159" s="2" customFormat="1" ht="16.5" customHeight="1">
      <c r="A159" s="38"/>
      <c r="B159" s="39"/>
      <c r="C159" s="218" t="s">
        <v>161</v>
      </c>
      <c r="D159" s="218" t="s">
        <v>122</v>
      </c>
      <c r="E159" s="219" t="s">
        <v>179</v>
      </c>
      <c r="F159" s="220" t="s">
        <v>180</v>
      </c>
      <c r="G159" s="221" t="s">
        <v>125</v>
      </c>
      <c r="H159" s="222">
        <v>692.19000000000005</v>
      </c>
      <c r="I159" s="223"/>
      <c r="J159" s="224">
        <f>ROUND(I159*H159,2)</f>
        <v>0</v>
      </c>
      <c r="K159" s="220" t="s">
        <v>126</v>
      </c>
      <c r="L159" s="44"/>
      <c r="M159" s="225" t="s">
        <v>1</v>
      </c>
      <c r="N159" s="226" t="s">
        <v>42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127</v>
      </c>
      <c r="AT159" s="229" t="s">
        <v>122</v>
      </c>
      <c r="AU159" s="229" t="s">
        <v>87</v>
      </c>
      <c r="AY159" s="17" t="s">
        <v>120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85</v>
      </c>
      <c r="BK159" s="230">
        <f>ROUND(I159*H159,2)</f>
        <v>0</v>
      </c>
      <c r="BL159" s="17" t="s">
        <v>127</v>
      </c>
      <c r="BM159" s="229" t="s">
        <v>181</v>
      </c>
    </row>
    <row r="160" s="14" customFormat="1">
      <c r="A160" s="14"/>
      <c r="B160" s="242"/>
      <c r="C160" s="243"/>
      <c r="D160" s="233" t="s">
        <v>129</v>
      </c>
      <c r="E160" s="244" t="s">
        <v>1</v>
      </c>
      <c r="F160" s="245" t="s">
        <v>182</v>
      </c>
      <c r="G160" s="243"/>
      <c r="H160" s="246">
        <v>692.19000000000005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129</v>
      </c>
      <c r="AU160" s="252" t="s">
        <v>87</v>
      </c>
      <c r="AV160" s="14" t="s">
        <v>87</v>
      </c>
      <c r="AW160" s="14" t="s">
        <v>33</v>
      </c>
      <c r="AX160" s="14" t="s">
        <v>77</v>
      </c>
      <c r="AY160" s="252" t="s">
        <v>120</v>
      </c>
    </row>
    <row r="161" s="15" customFormat="1">
      <c r="A161" s="15"/>
      <c r="B161" s="253"/>
      <c r="C161" s="254"/>
      <c r="D161" s="233" t="s">
        <v>129</v>
      </c>
      <c r="E161" s="255" t="s">
        <v>1</v>
      </c>
      <c r="F161" s="256" t="s">
        <v>136</v>
      </c>
      <c r="G161" s="254"/>
      <c r="H161" s="257">
        <v>692.19000000000005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129</v>
      </c>
      <c r="AU161" s="263" t="s">
        <v>87</v>
      </c>
      <c r="AV161" s="15" t="s">
        <v>127</v>
      </c>
      <c r="AW161" s="15" t="s">
        <v>33</v>
      </c>
      <c r="AX161" s="15" t="s">
        <v>85</v>
      </c>
      <c r="AY161" s="263" t="s">
        <v>120</v>
      </c>
    </row>
    <row r="162" s="12" customFormat="1" ht="22.8" customHeight="1">
      <c r="A162" s="12"/>
      <c r="B162" s="202"/>
      <c r="C162" s="203"/>
      <c r="D162" s="204" t="s">
        <v>76</v>
      </c>
      <c r="E162" s="216" t="s">
        <v>183</v>
      </c>
      <c r="F162" s="216" t="s">
        <v>184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P163</f>
        <v>0</v>
      </c>
      <c r="Q162" s="210"/>
      <c r="R162" s="211">
        <f>R163</f>
        <v>0</v>
      </c>
      <c r="S162" s="210"/>
      <c r="T162" s="212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85</v>
      </c>
      <c r="AT162" s="214" t="s">
        <v>76</v>
      </c>
      <c r="AU162" s="214" t="s">
        <v>85</v>
      </c>
      <c r="AY162" s="213" t="s">
        <v>120</v>
      </c>
      <c r="BK162" s="215">
        <f>BK163</f>
        <v>0</v>
      </c>
    </row>
    <row r="163" s="2" customFormat="1" ht="33" customHeight="1">
      <c r="A163" s="38"/>
      <c r="B163" s="39"/>
      <c r="C163" s="218" t="s">
        <v>185</v>
      </c>
      <c r="D163" s="218" t="s">
        <v>122</v>
      </c>
      <c r="E163" s="219" t="s">
        <v>186</v>
      </c>
      <c r="F163" s="220" t="s">
        <v>187</v>
      </c>
      <c r="G163" s="221" t="s">
        <v>160</v>
      </c>
      <c r="H163" s="222">
        <v>713.63999999999999</v>
      </c>
      <c r="I163" s="223"/>
      <c r="J163" s="224">
        <f>ROUND(I163*H163,2)</f>
        <v>0</v>
      </c>
      <c r="K163" s="220" t="s">
        <v>126</v>
      </c>
      <c r="L163" s="44"/>
      <c r="M163" s="274" t="s">
        <v>1</v>
      </c>
      <c r="N163" s="275" t="s">
        <v>42</v>
      </c>
      <c r="O163" s="276"/>
      <c r="P163" s="277">
        <f>O163*H163</f>
        <v>0</v>
      </c>
      <c r="Q163" s="277">
        <v>0</v>
      </c>
      <c r="R163" s="277">
        <f>Q163*H163</f>
        <v>0</v>
      </c>
      <c r="S163" s="277">
        <v>0</v>
      </c>
      <c r="T163" s="27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127</v>
      </c>
      <c r="AT163" s="229" t="s">
        <v>122</v>
      </c>
      <c r="AU163" s="229" t="s">
        <v>87</v>
      </c>
      <c r="AY163" s="17" t="s">
        <v>120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85</v>
      </c>
      <c r="BK163" s="230">
        <f>ROUND(I163*H163,2)</f>
        <v>0</v>
      </c>
      <c r="BL163" s="17" t="s">
        <v>127</v>
      </c>
      <c r="BM163" s="229" t="s">
        <v>188</v>
      </c>
    </row>
    <row r="164" s="2" customFormat="1" ht="6.96" customHeight="1">
      <c r="A164" s="38"/>
      <c r="B164" s="66"/>
      <c r="C164" s="67"/>
      <c r="D164" s="67"/>
      <c r="E164" s="67"/>
      <c r="F164" s="67"/>
      <c r="G164" s="67"/>
      <c r="H164" s="67"/>
      <c r="I164" s="67"/>
      <c r="J164" s="67"/>
      <c r="K164" s="67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z+HYPQrpI/qhlhugiB8lxk0yQiUV48YXe3kST/a4GH4LO+jCvUGZZCQfUrKKFkXW1hXd5RHv0fDHqKhffDVkjQ==" hashValue="jNp7EIXs9ul1a6m2TPIz0hfbo7W73sN76UPLC6DnXCa2afWJk0KNpJXo8/YD2kJOEOV2Qm2PheRloQ6ze+7cnw==" algorithmName="SHA-512" password="CA03"/>
  <autoFilter ref="C118:K16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Lokalita TIBA Beroun - pozemní komunikace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189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5. 11. 2024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ROUND((SUM(BE119:BE168)),  2)</f>
        <v>0</v>
      </c>
      <c r="G33" s="38"/>
      <c r="H33" s="38"/>
      <c r="I33" s="155">
        <v>0.20999999999999999</v>
      </c>
      <c r="J33" s="154">
        <f>ROUND(((SUM(BE119:BE168))*I33),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ROUND((SUM(BF119:BF168)),  2)</f>
        <v>0</v>
      </c>
      <c r="G34" s="38"/>
      <c r="H34" s="38"/>
      <c r="I34" s="155">
        <v>0.12</v>
      </c>
      <c r="J34" s="154">
        <f>ROUND(((SUM(BF119:BF168))*I34),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ROUND((SUM(BG119:BG168)),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ROUND((SUM(BH119:BH168)),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ROUND((SUM(BI119:BI168)),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Lokalita TIBA Beroun - pozemní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102.1 - Etapa 2 - ulice NA DRAŽKÁCH - U ARCHIVU-sanace pláně vozovky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Beroun</v>
      </c>
      <c r="G89" s="40"/>
      <c r="H89" s="40"/>
      <c r="I89" s="32" t="s">
        <v>23</v>
      </c>
      <c r="J89" s="79" t="str">
        <f>IF(J12="","",J12)</f>
        <v>5. 11. 2024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Beroun</v>
      </c>
      <c r="G91" s="40"/>
      <c r="H91" s="40"/>
      <c r="I91" s="32" t="s">
        <v>31</v>
      </c>
      <c r="J91" s="36" t="str">
        <f>E21</f>
        <v xml:space="preserve">AFRY CZ  s.r.o. 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J167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Lokalita TIBA Beroun - pozemní komunikace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 102.1 - Etapa 2 - ulice NA DRAŽKÁCH - U ARCHIVU-sanace pláně vozovky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21</v>
      </c>
      <c r="D113" s="40"/>
      <c r="E113" s="40"/>
      <c r="F113" s="27" t="str">
        <f>F12</f>
        <v>Beroun</v>
      </c>
      <c r="G113" s="40"/>
      <c r="H113" s="40"/>
      <c r="I113" s="32" t="s">
        <v>23</v>
      </c>
      <c r="J113" s="79" t="str">
        <f>IF(J12="","",J12)</f>
        <v>5. 11. 2024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25</v>
      </c>
      <c r="D115" s="40"/>
      <c r="E115" s="40"/>
      <c r="F115" s="27" t="str">
        <f>E15</f>
        <v>Město Beroun</v>
      </c>
      <c r="G115" s="40"/>
      <c r="H115" s="40"/>
      <c r="I115" s="32" t="s">
        <v>31</v>
      </c>
      <c r="J115" s="36" t="str">
        <f>E21</f>
        <v xml:space="preserve">AFRY CZ  s.r.o. PRAHA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106</v>
      </c>
      <c r="D118" s="194" t="s">
        <v>62</v>
      </c>
      <c r="E118" s="194" t="s">
        <v>58</v>
      </c>
      <c r="F118" s="194" t="s">
        <v>59</v>
      </c>
      <c r="G118" s="194" t="s">
        <v>107</v>
      </c>
      <c r="H118" s="194" t="s">
        <v>108</v>
      </c>
      <c r="I118" s="194" t="s">
        <v>109</v>
      </c>
      <c r="J118" s="194" t="s">
        <v>99</v>
      </c>
      <c r="K118" s="195" t="s">
        <v>110</v>
      </c>
      <c r="L118" s="196"/>
      <c r="M118" s="100" t="s">
        <v>1</v>
      </c>
      <c r="N118" s="101" t="s">
        <v>41</v>
      </c>
      <c r="O118" s="101" t="s">
        <v>111</v>
      </c>
      <c r="P118" s="101" t="s">
        <v>112</v>
      </c>
      <c r="Q118" s="101" t="s">
        <v>113</v>
      </c>
      <c r="R118" s="101" t="s">
        <v>114</v>
      </c>
      <c r="S118" s="101" t="s">
        <v>115</v>
      </c>
      <c r="T118" s="102" t="s">
        <v>116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117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1587.26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101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76</v>
      </c>
      <c r="E120" s="205" t="s">
        <v>118</v>
      </c>
      <c r="F120" s="205" t="s">
        <v>119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P121+P167</f>
        <v>0</v>
      </c>
      <c r="Q120" s="210"/>
      <c r="R120" s="211">
        <f>R121+R167</f>
        <v>1587.26</v>
      </c>
      <c r="S120" s="210"/>
      <c r="T120" s="212">
        <f>T121+T167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85</v>
      </c>
      <c r="AT120" s="214" t="s">
        <v>76</v>
      </c>
      <c r="AU120" s="214" t="s">
        <v>77</v>
      </c>
      <c r="AY120" s="213" t="s">
        <v>120</v>
      </c>
      <c r="BK120" s="215">
        <f>BK121+BK167</f>
        <v>0</v>
      </c>
    </row>
    <row r="121" s="12" customFormat="1" ht="22.8" customHeight="1">
      <c r="A121" s="12"/>
      <c r="B121" s="202"/>
      <c r="C121" s="203"/>
      <c r="D121" s="204" t="s">
        <v>76</v>
      </c>
      <c r="E121" s="216" t="s">
        <v>85</v>
      </c>
      <c r="F121" s="216" t="s">
        <v>121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SUM(P122:P166)</f>
        <v>0</v>
      </c>
      <c r="Q121" s="210"/>
      <c r="R121" s="211">
        <f>SUM(R122:R166)</f>
        <v>1587.26</v>
      </c>
      <c r="S121" s="210"/>
      <c r="T121" s="212">
        <f>SUM(T122:T166)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85</v>
      </c>
      <c r="AT121" s="214" t="s">
        <v>76</v>
      </c>
      <c r="AU121" s="214" t="s">
        <v>85</v>
      </c>
      <c r="AY121" s="213" t="s">
        <v>120</v>
      </c>
      <c r="BK121" s="215">
        <f>SUM(BK122:BK166)</f>
        <v>0</v>
      </c>
    </row>
    <row r="122" s="2" customFormat="1" ht="37.8" customHeight="1">
      <c r="A122" s="38"/>
      <c r="B122" s="39"/>
      <c r="C122" s="218" t="s">
        <v>85</v>
      </c>
      <c r="D122" s="218" t="s">
        <v>122</v>
      </c>
      <c r="E122" s="219" t="s">
        <v>123</v>
      </c>
      <c r="F122" s="220" t="s">
        <v>124</v>
      </c>
      <c r="G122" s="221" t="s">
        <v>125</v>
      </c>
      <c r="H122" s="222">
        <v>758.68399999999997</v>
      </c>
      <c r="I122" s="223"/>
      <c r="J122" s="224">
        <f>ROUND(I122*H122,2)</f>
        <v>0</v>
      </c>
      <c r="K122" s="220" t="s">
        <v>126</v>
      </c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127</v>
      </c>
      <c r="AT122" s="229" t="s">
        <v>122</v>
      </c>
      <c r="AU122" s="229" t="s">
        <v>87</v>
      </c>
      <c r="AY122" s="17" t="s">
        <v>120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127</v>
      </c>
      <c r="BM122" s="229" t="s">
        <v>190</v>
      </c>
    </row>
    <row r="123" s="13" customFormat="1">
      <c r="A123" s="13"/>
      <c r="B123" s="231"/>
      <c r="C123" s="232"/>
      <c r="D123" s="233" t="s">
        <v>129</v>
      </c>
      <c r="E123" s="234" t="s">
        <v>1</v>
      </c>
      <c r="F123" s="235" t="s">
        <v>130</v>
      </c>
      <c r="G123" s="232"/>
      <c r="H123" s="234" t="s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129</v>
      </c>
      <c r="AU123" s="241" t="s">
        <v>87</v>
      </c>
      <c r="AV123" s="13" t="s">
        <v>85</v>
      </c>
      <c r="AW123" s="13" t="s">
        <v>33</v>
      </c>
      <c r="AX123" s="13" t="s">
        <v>77</v>
      </c>
      <c r="AY123" s="241" t="s">
        <v>120</v>
      </c>
    </row>
    <row r="124" s="14" customFormat="1">
      <c r="A124" s="14"/>
      <c r="B124" s="242"/>
      <c r="C124" s="243"/>
      <c r="D124" s="233" t="s">
        <v>129</v>
      </c>
      <c r="E124" s="244" t="s">
        <v>1</v>
      </c>
      <c r="F124" s="245" t="s">
        <v>191</v>
      </c>
      <c r="G124" s="243"/>
      <c r="H124" s="246">
        <v>637.20000000000005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129</v>
      </c>
      <c r="AU124" s="252" t="s">
        <v>87</v>
      </c>
      <c r="AV124" s="14" t="s">
        <v>87</v>
      </c>
      <c r="AW124" s="14" t="s">
        <v>33</v>
      </c>
      <c r="AX124" s="14" t="s">
        <v>77</v>
      </c>
      <c r="AY124" s="252" t="s">
        <v>120</v>
      </c>
    </row>
    <row r="125" s="14" customFormat="1">
      <c r="A125" s="14"/>
      <c r="B125" s="242"/>
      <c r="C125" s="243"/>
      <c r="D125" s="233" t="s">
        <v>129</v>
      </c>
      <c r="E125" s="244" t="s">
        <v>1</v>
      </c>
      <c r="F125" s="245" t="s">
        <v>192</v>
      </c>
      <c r="G125" s="243"/>
      <c r="H125" s="246">
        <v>9.5039999999999996</v>
      </c>
      <c r="I125" s="247"/>
      <c r="J125" s="243"/>
      <c r="K125" s="243"/>
      <c r="L125" s="248"/>
      <c r="M125" s="249"/>
      <c r="N125" s="250"/>
      <c r="O125" s="250"/>
      <c r="P125" s="250"/>
      <c r="Q125" s="250"/>
      <c r="R125" s="250"/>
      <c r="S125" s="250"/>
      <c r="T125" s="25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2" t="s">
        <v>129</v>
      </c>
      <c r="AU125" s="252" t="s">
        <v>87</v>
      </c>
      <c r="AV125" s="14" t="s">
        <v>87</v>
      </c>
      <c r="AW125" s="14" t="s">
        <v>33</v>
      </c>
      <c r="AX125" s="14" t="s">
        <v>77</v>
      </c>
      <c r="AY125" s="252" t="s">
        <v>120</v>
      </c>
    </row>
    <row r="126" s="14" customFormat="1">
      <c r="A126" s="14"/>
      <c r="B126" s="242"/>
      <c r="C126" s="243"/>
      <c r="D126" s="233" t="s">
        <v>129</v>
      </c>
      <c r="E126" s="244" t="s">
        <v>1</v>
      </c>
      <c r="F126" s="245" t="s">
        <v>193</v>
      </c>
      <c r="G126" s="243"/>
      <c r="H126" s="246">
        <v>47.799999999999997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129</v>
      </c>
      <c r="AU126" s="252" t="s">
        <v>87</v>
      </c>
      <c r="AV126" s="14" t="s">
        <v>87</v>
      </c>
      <c r="AW126" s="14" t="s">
        <v>33</v>
      </c>
      <c r="AX126" s="14" t="s">
        <v>77</v>
      </c>
      <c r="AY126" s="252" t="s">
        <v>120</v>
      </c>
    </row>
    <row r="127" s="14" customFormat="1">
      <c r="A127" s="14"/>
      <c r="B127" s="242"/>
      <c r="C127" s="243"/>
      <c r="D127" s="233" t="s">
        <v>129</v>
      </c>
      <c r="E127" s="244" t="s">
        <v>1</v>
      </c>
      <c r="F127" s="245" t="s">
        <v>194</v>
      </c>
      <c r="G127" s="243"/>
      <c r="H127" s="246">
        <v>42.600000000000001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129</v>
      </c>
      <c r="AU127" s="252" t="s">
        <v>87</v>
      </c>
      <c r="AV127" s="14" t="s">
        <v>87</v>
      </c>
      <c r="AW127" s="14" t="s">
        <v>33</v>
      </c>
      <c r="AX127" s="14" t="s">
        <v>77</v>
      </c>
      <c r="AY127" s="252" t="s">
        <v>120</v>
      </c>
    </row>
    <row r="128" s="14" customFormat="1">
      <c r="A128" s="14"/>
      <c r="B128" s="242"/>
      <c r="C128" s="243"/>
      <c r="D128" s="233" t="s">
        <v>129</v>
      </c>
      <c r="E128" s="244" t="s">
        <v>1</v>
      </c>
      <c r="F128" s="245" t="s">
        <v>195</v>
      </c>
      <c r="G128" s="243"/>
      <c r="H128" s="246">
        <v>98.799999999999997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129</v>
      </c>
      <c r="AU128" s="252" t="s">
        <v>87</v>
      </c>
      <c r="AV128" s="14" t="s">
        <v>87</v>
      </c>
      <c r="AW128" s="14" t="s">
        <v>33</v>
      </c>
      <c r="AX128" s="14" t="s">
        <v>77</v>
      </c>
      <c r="AY128" s="252" t="s">
        <v>120</v>
      </c>
    </row>
    <row r="129" s="14" customFormat="1">
      <c r="A129" s="14"/>
      <c r="B129" s="242"/>
      <c r="C129" s="243"/>
      <c r="D129" s="233" t="s">
        <v>129</v>
      </c>
      <c r="E129" s="244" t="s">
        <v>1</v>
      </c>
      <c r="F129" s="245" t="s">
        <v>196</v>
      </c>
      <c r="G129" s="243"/>
      <c r="H129" s="246">
        <v>-77.219999999999999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129</v>
      </c>
      <c r="AU129" s="252" t="s">
        <v>87</v>
      </c>
      <c r="AV129" s="14" t="s">
        <v>87</v>
      </c>
      <c r="AW129" s="14" t="s">
        <v>33</v>
      </c>
      <c r="AX129" s="14" t="s">
        <v>77</v>
      </c>
      <c r="AY129" s="252" t="s">
        <v>120</v>
      </c>
    </row>
    <row r="130" s="15" customFormat="1">
      <c r="A130" s="15"/>
      <c r="B130" s="253"/>
      <c r="C130" s="254"/>
      <c r="D130" s="233" t="s">
        <v>129</v>
      </c>
      <c r="E130" s="255" t="s">
        <v>1</v>
      </c>
      <c r="F130" s="256" t="s">
        <v>136</v>
      </c>
      <c r="G130" s="254"/>
      <c r="H130" s="257">
        <v>758.68399999999997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3" t="s">
        <v>129</v>
      </c>
      <c r="AU130" s="263" t="s">
        <v>87</v>
      </c>
      <c r="AV130" s="15" t="s">
        <v>127</v>
      </c>
      <c r="AW130" s="15" t="s">
        <v>33</v>
      </c>
      <c r="AX130" s="15" t="s">
        <v>85</v>
      </c>
      <c r="AY130" s="263" t="s">
        <v>120</v>
      </c>
    </row>
    <row r="131" s="2" customFormat="1" ht="37.8" customHeight="1">
      <c r="A131" s="38"/>
      <c r="B131" s="39"/>
      <c r="C131" s="218" t="s">
        <v>87</v>
      </c>
      <c r="D131" s="218" t="s">
        <v>122</v>
      </c>
      <c r="E131" s="219" t="s">
        <v>137</v>
      </c>
      <c r="F131" s="220" t="s">
        <v>138</v>
      </c>
      <c r="G131" s="221" t="s">
        <v>125</v>
      </c>
      <c r="H131" s="222">
        <v>758.68399999999997</v>
      </c>
      <c r="I131" s="223"/>
      <c r="J131" s="224">
        <f>ROUND(I131*H131,2)</f>
        <v>0</v>
      </c>
      <c r="K131" s="220" t="s">
        <v>126</v>
      </c>
      <c r="L131" s="44"/>
      <c r="M131" s="225" t="s">
        <v>1</v>
      </c>
      <c r="N131" s="226" t="s">
        <v>42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127</v>
      </c>
      <c r="AT131" s="229" t="s">
        <v>122</v>
      </c>
      <c r="AU131" s="229" t="s">
        <v>87</v>
      </c>
      <c r="AY131" s="17" t="s">
        <v>120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127</v>
      </c>
      <c r="BM131" s="229" t="s">
        <v>197</v>
      </c>
    </row>
    <row r="132" s="14" customFormat="1">
      <c r="A132" s="14"/>
      <c r="B132" s="242"/>
      <c r="C132" s="243"/>
      <c r="D132" s="233" t="s">
        <v>129</v>
      </c>
      <c r="E132" s="244" t="s">
        <v>1</v>
      </c>
      <c r="F132" s="245" t="s">
        <v>198</v>
      </c>
      <c r="G132" s="243"/>
      <c r="H132" s="246">
        <v>758.68399999999997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129</v>
      </c>
      <c r="AU132" s="252" t="s">
        <v>87</v>
      </c>
      <c r="AV132" s="14" t="s">
        <v>87</v>
      </c>
      <c r="AW132" s="14" t="s">
        <v>33</v>
      </c>
      <c r="AX132" s="14" t="s">
        <v>77</v>
      </c>
      <c r="AY132" s="252" t="s">
        <v>120</v>
      </c>
    </row>
    <row r="133" s="15" customFormat="1">
      <c r="A133" s="15"/>
      <c r="B133" s="253"/>
      <c r="C133" s="254"/>
      <c r="D133" s="233" t="s">
        <v>129</v>
      </c>
      <c r="E133" s="255" t="s">
        <v>1</v>
      </c>
      <c r="F133" s="256" t="s">
        <v>136</v>
      </c>
      <c r="G133" s="254"/>
      <c r="H133" s="257">
        <v>758.68399999999997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129</v>
      </c>
      <c r="AU133" s="263" t="s">
        <v>87</v>
      </c>
      <c r="AV133" s="15" t="s">
        <v>127</v>
      </c>
      <c r="AW133" s="15" t="s">
        <v>33</v>
      </c>
      <c r="AX133" s="15" t="s">
        <v>85</v>
      </c>
      <c r="AY133" s="263" t="s">
        <v>120</v>
      </c>
    </row>
    <row r="134" s="2" customFormat="1" ht="37.8" customHeight="1">
      <c r="A134" s="38"/>
      <c r="B134" s="39"/>
      <c r="C134" s="218" t="s">
        <v>141</v>
      </c>
      <c r="D134" s="218" t="s">
        <v>122</v>
      </c>
      <c r="E134" s="219" t="s">
        <v>142</v>
      </c>
      <c r="F134" s="220" t="s">
        <v>143</v>
      </c>
      <c r="G134" s="221" t="s">
        <v>125</v>
      </c>
      <c r="H134" s="222">
        <v>6828.1559999999999</v>
      </c>
      <c r="I134" s="223"/>
      <c r="J134" s="224">
        <f>ROUND(I134*H134,2)</f>
        <v>0</v>
      </c>
      <c r="K134" s="220" t="s">
        <v>126</v>
      </c>
      <c r="L134" s="44"/>
      <c r="M134" s="225" t="s">
        <v>1</v>
      </c>
      <c r="N134" s="226" t="s">
        <v>42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127</v>
      </c>
      <c r="AT134" s="229" t="s">
        <v>122</v>
      </c>
      <c r="AU134" s="229" t="s">
        <v>87</v>
      </c>
      <c r="AY134" s="17" t="s">
        <v>120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127</v>
      </c>
      <c r="BM134" s="229" t="s">
        <v>199</v>
      </c>
    </row>
    <row r="135" s="14" customFormat="1">
      <c r="A135" s="14"/>
      <c r="B135" s="242"/>
      <c r="C135" s="243"/>
      <c r="D135" s="233" t="s">
        <v>129</v>
      </c>
      <c r="E135" s="244" t="s">
        <v>1</v>
      </c>
      <c r="F135" s="245" t="s">
        <v>200</v>
      </c>
      <c r="G135" s="243"/>
      <c r="H135" s="246">
        <v>6828.1559999999999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129</v>
      </c>
      <c r="AU135" s="252" t="s">
        <v>87</v>
      </c>
      <c r="AV135" s="14" t="s">
        <v>87</v>
      </c>
      <c r="AW135" s="14" t="s">
        <v>33</v>
      </c>
      <c r="AX135" s="14" t="s">
        <v>77</v>
      </c>
      <c r="AY135" s="252" t="s">
        <v>120</v>
      </c>
    </row>
    <row r="136" s="15" customFormat="1">
      <c r="A136" s="15"/>
      <c r="B136" s="253"/>
      <c r="C136" s="254"/>
      <c r="D136" s="233" t="s">
        <v>129</v>
      </c>
      <c r="E136" s="255" t="s">
        <v>1</v>
      </c>
      <c r="F136" s="256" t="s">
        <v>136</v>
      </c>
      <c r="G136" s="254"/>
      <c r="H136" s="257">
        <v>6828.1559999999999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129</v>
      </c>
      <c r="AU136" s="263" t="s">
        <v>87</v>
      </c>
      <c r="AV136" s="15" t="s">
        <v>127</v>
      </c>
      <c r="AW136" s="15" t="s">
        <v>33</v>
      </c>
      <c r="AX136" s="15" t="s">
        <v>85</v>
      </c>
      <c r="AY136" s="263" t="s">
        <v>120</v>
      </c>
    </row>
    <row r="137" s="2" customFormat="1" ht="33" customHeight="1">
      <c r="A137" s="38"/>
      <c r="B137" s="39"/>
      <c r="C137" s="218" t="s">
        <v>127</v>
      </c>
      <c r="D137" s="218" t="s">
        <v>122</v>
      </c>
      <c r="E137" s="219" t="s">
        <v>146</v>
      </c>
      <c r="F137" s="220" t="s">
        <v>147</v>
      </c>
      <c r="G137" s="221" t="s">
        <v>125</v>
      </c>
      <c r="H137" s="222">
        <v>835.39999999999998</v>
      </c>
      <c r="I137" s="223"/>
      <c r="J137" s="224">
        <f>ROUND(I137*H137,2)</f>
        <v>0</v>
      </c>
      <c r="K137" s="220" t="s">
        <v>126</v>
      </c>
      <c r="L137" s="44"/>
      <c r="M137" s="225" t="s">
        <v>1</v>
      </c>
      <c r="N137" s="226" t="s">
        <v>42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127</v>
      </c>
      <c r="AT137" s="229" t="s">
        <v>122</v>
      </c>
      <c r="AU137" s="229" t="s">
        <v>87</v>
      </c>
      <c r="AY137" s="17" t="s">
        <v>120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127</v>
      </c>
      <c r="BM137" s="229" t="s">
        <v>201</v>
      </c>
    </row>
    <row r="138" s="13" customFormat="1">
      <c r="A138" s="13"/>
      <c r="B138" s="231"/>
      <c r="C138" s="232"/>
      <c r="D138" s="233" t="s">
        <v>129</v>
      </c>
      <c r="E138" s="234" t="s">
        <v>1</v>
      </c>
      <c r="F138" s="235" t="s">
        <v>149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129</v>
      </c>
      <c r="AU138" s="241" t="s">
        <v>87</v>
      </c>
      <c r="AV138" s="13" t="s">
        <v>85</v>
      </c>
      <c r="AW138" s="13" t="s">
        <v>33</v>
      </c>
      <c r="AX138" s="13" t="s">
        <v>77</v>
      </c>
      <c r="AY138" s="241" t="s">
        <v>120</v>
      </c>
    </row>
    <row r="139" s="14" customFormat="1">
      <c r="A139" s="14"/>
      <c r="B139" s="242"/>
      <c r="C139" s="243"/>
      <c r="D139" s="233" t="s">
        <v>129</v>
      </c>
      <c r="E139" s="244" t="s">
        <v>1</v>
      </c>
      <c r="F139" s="245" t="s">
        <v>202</v>
      </c>
      <c r="G139" s="243"/>
      <c r="H139" s="246">
        <v>636.99199999999996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129</v>
      </c>
      <c r="AU139" s="252" t="s">
        <v>87</v>
      </c>
      <c r="AV139" s="14" t="s">
        <v>87</v>
      </c>
      <c r="AW139" s="14" t="s">
        <v>33</v>
      </c>
      <c r="AX139" s="14" t="s">
        <v>77</v>
      </c>
      <c r="AY139" s="252" t="s">
        <v>120</v>
      </c>
    </row>
    <row r="140" s="14" customFormat="1">
      <c r="A140" s="14"/>
      <c r="B140" s="242"/>
      <c r="C140" s="243"/>
      <c r="D140" s="233" t="s">
        <v>129</v>
      </c>
      <c r="E140" s="244" t="s">
        <v>1</v>
      </c>
      <c r="F140" s="245" t="s">
        <v>192</v>
      </c>
      <c r="G140" s="243"/>
      <c r="H140" s="246">
        <v>9.5039999999999996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129</v>
      </c>
      <c r="AU140" s="252" t="s">
        <v>87</v>
      </c>
      <c r="AV140" s="14" t="s">
        <v>87</v>
      </c>
      <c r="AW140" s="14" t="s">
        <v>33</v>
      </c>
      <c r="AX140" s="14" t="s">
        <v>77</v>
      </c>
      <c r="AY140" s="252" t="s">
        <v>120</v>
      </c>
    </row>
    <row r="141" s="14" customFormat="1">
      <c r="A141" s="14"/>
      <c r="B141" s="242"/>
      <c r="C141" s="243"/>
      <c r="D141" s="233" t="s">
        <v>129</v>
      </c>
      <c r="E141" s="244" t="s">
        <v>1</v>
      </c>
      <c r="F141" s="245" t="s">
        <v>203</v>
      </c>
      <c r="G141" s="243"/>
      <c r="H141" s="246">
        <v>88.260000000000005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129</v>
      </c>
      <c r="AU141" s="252" t="s">
        <v>87</v>
      </c>
      <c r="AV141" s="14" t="s">
        <v>87</v>
      </c>
      <c r="AW141" s="14" t="s">
        <v>33</v>
      </c>
      <c r="AX141" s="14" t="s">
        <v>77</v>
      </c>
      <c r="AY141" s="252" t="s">
        <v>120</v>
      </c>
    </row>
    <row r="142" s="14" customFormat="1">
      <c r="A142" s="14"/>
      <c r="B142" s="242"/>
      <c r="C142" s="243"/>
      <c r="D142" s="233" t="s">
        <v>129</v>
      </c>
      <c r="E142" s="244" t="s">
        <v>1</v>
      </c>
      <c r="F142" s="245" t="s">
        <v>204</v>
      </c>
      <c r="G142" s="243"/>
      <c r="H142" s="246">
        <v>10.244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129</v>
      </c>
      <c r="AU142" s="252" t="s">
        <v>87</v>
      </c>
      <c r="AV142" s="14" t="s">
        <v>87</v>
      </c>
      <c r="AW142" s="14" t="s">
        <v>33</v>
      </c>
      <c r="AX142" s="14" t="s">
        <v>77</v>
      </c>
      <c r="AY142" s="252" t="s">
        <v>120</v>
      </c>
    </row>
    <row r="143" s="13" customFormat="1">
      <c r="A143" s="13"/>
      <c r="B143" s="231"/>
      <c r="C143" s="232"/>
      <c r="D143" s="233" t="s">
        <v>129</v>
      </c>
      <c r="E143" s="234" t="s">
        <v>1</v>
      </c>
      <c r="F143" s="235" t="s">
        <v>153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129</v>
      </c>
      <c r="AU143" s="241" t="s">
        <v>87</v>
      </c>
      <c r="AV143" s="13" t="s">
        <v>85</v>
      </c>
      <c r="AW143" s="13" t="s">
        <v>33</v>
      </c>
      <c r="AX143" s="13" t="s">
        <v>77</v>
      </c>
      <c r="AY143" s="241" t="s">
        <v>120</v>
      </c>
    </row>
    <row r="144" s="14" customFormat="1">
      <c r="A144" s="14"/>
      <c r="B144" s="242"/>
      <c r="C144" s="243"/>
      <c r="D144" s="233" t="s">
        <v>129</v>
      </c>
      <c r="E144" s="244" t="s">
        <v>1</v>
      </c>
      <c r="F144" s="245" t="s">
        <v>205</v>
      </c>
      <c r="G144" s="243"/>
      <c r="H144" s="246">
        <v>47.799999999999997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129</v>
      </c>
      <c r="AU144" s="252" t="s">
        <v>87</v>
      </c>
      <c r="AV144" s="14" t="s">
        <v>87</v>
      </c>
      <c r="AW144" s="14" t="s">
        <v>33</v>
      </c>
      <c r="AX144" s="14" t="s">
        <v>77</v>
      </c>
      <c r="AY144" s="252" t="s">
        <v>120</v>
      </c>
    </row>
    <row r="145" s="14" customFormat="1">
      <c r="A145" s="14"/>
      <c r="B145" s="242"/>
      <c r="C145" s="243"/>
      <c r="D145" s="233" t="s">
        <v>129</v>
      </c>
      <c r="E145" s="244" t="s">
        <v>1</v>
      </c>
      <c r="F145" s="245" t="s">
        <v>206</v>
      </c>
      <c r="G145" s="243"/>
      <c r="H145" s="246">
        <v>42.600000000000001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129</v>
      </c>
      <c r="AU145" s="252" t="s">
        <v>87</v>
      </c>
      <c r="AV145" s="14" t="s">
        <v>87</v>
      </c>
      <c r="AW145" s="14" t="s">
        <v>33</v>
      </c>
      <c r="AX145" s="14" t="s">
        <v>77</v>
      </c>
      <c r="AY145" s="252" t="s">
        <v>120</v>
      </c>
    </row>
    <row r="146" s="15" customFormat="1">
      <c r="A146" s="15"/>
      <c r="B146" s="253"/>
      <c r="C146" s="254"/>
      <c r="D146" s="233" t="s">
        <v>129</v>
      </c>
      <c r="E146" s="255" t="s">
        <v>1</v>
      </c>
      <c r="F146" s="256" t="s">
        <v>136</v>
      </c>
      <c r="G146" s="254"/>
      <c r="H146" s="257">
        <v>835.39999999999998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129</v>
      </c>
      <c r="AU146" s="263" t="s">
        <v>87</v>
      </c>
      <c r="AV146" s="15" t="s">
        <v>127</v>
      </c>
      <c r="AW146" s="15" t="s">
        <v>33</v>
      </c>
      <c r="AX146" s="15" t="s">
        <v>85</v>
      </c>
      <c r="AY146" s="263" t="s">
        <v>120</v>
      </c>
    </row>
    <row r="147" s="2" customFormat="1" ht="16.5" customHeight="1">
      <c r="A147" s="38"/>
      <c r="B147" s="39"/>
      <c r="C147" s="264" t="s">
        <v>156</v>
      </c>
      <c r="D147" s="264" t="s">
        <v>157</v>
      </c>
      <c r="E147" s="265" t="s">
        <v>158</v>
      </c>
      <c r="F147" s="266" t="s">
        <v>159</v>
      </c>
      <c r="G147" s="267" t="s">
        <v>160</v>
      </c>
      <c r="H147" s="268">
        <v>1587.26</v>
      </c>
      <c r="I147" s="269"/>
      <c r="J147" s="270">
        <f>ROUND(I147*H147,2)</f>
        <v>0</v>
      </c>
      <c r="K147" s="266" t="s">
        <v>126</v>
      </c>
      <c r="L147" s="271"/>
      <c r="M147" s="272" t="s">
        <v>1</v>
      </c>
      <c r="N147" s="273" t="s">
        <v>42</v>
      </c>
      <c r="O147" s="91"/>
      <c r="P147" s="227">
        <f>O147*H147</f>
        <v>0</v>
      </c>
      <c r="Q147" s="227">
        <v>1</v>
      </c>
      <c r="R147" s="227">
        <f>Q147*H147</f>
        <v>1587.26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161</v>
      </c>
      <c r="AT147" s="229" t="s">
        <v>157</v>
      </c>
      <c r="AU147" s="229" t="s">
        <v>87</v>
      </c>
      <c r="AY147" s="17" t="s">
        <v>120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85</v>
      </c>
      <c r="BK147" s="230">
        <f>ROUND(I147*H147,2)</f>
        <v>0</v>
      </c>
      <c r="BL147" s="17" t="s">
        <v>127</v>
      </c>
      <c r="BM147" s="229" t="s">
        <v>207</v>
      </c>
    </row>
    <row r="148" s="13" customFormat="1">
      <c r="A148" s="13"/>
      <c r="B148" s="231"/>
      <c r="C148" s="232"/>
      <c r="D148" s="233" t="s">
        <v>129</v>
      </c>
      <c r="E148" s="234" t="s">
        <v>1</v>
      </c>
      <c r="F148" s="235" t="s">
        <v>163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129</v>
      </c>
      <c r="AU148" s="241" t="s">
        <v>87</v>
      </c>
      <c r="AV148" s="13" t="s">
        <v>85</v>
      </c>
      <c r="AW148" s="13" t="s">
        <v>33</v>
      </c>
      <c r="AX148" s="13" t="s">
        <v>77</v>
      </c>
      <c r="AY148" s="241" t="s">
        <v>120</v>
      </c>
    </row>
    <row r="149" s="14" customFormat="1">
      <c r="A149" s="14"/>
      <c r="B149" s="242"/>
      <c r="C149" s="243"/>
      <c r="D149" s="233" t="s">
        <v>129</v>
      </c>
      <c r="E149" s="244" t="s">
        <v>1</v>
      </c>
      <c r="F149" s="245" t="s">
        <v>208</v>
      </c>
      <c r="G149" s="243"/>
      <c r="H149" s="246">
        <v>1587.26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129</v>
      </c>
      <c r="AU149" s="252" t="s">
        <v>87</v>
      </c>
      <c r="AV149" s="14" t="s">
        <v>87</v>
      </c>
      <c r="AW149" s="14" t="s">
        <v>33</v>
      </c>
      <c r="AX149" s="14" t="s">
        <v>77</v>
      </c>
      <c r="AY149" s="252" t="s">
        <v>120</v>
      </c>
    </row>
    <row r="150" s="15" customFormat="1">
      <c r="A150" s="15"/>
      <c r="B150" s="253"/>
      <c r="C150" s="254"/>
      <c r="D150" s="233" t="s">
        <v>129</v>
      </c>
      <c r="E150" s="255" t="s">
        <v>1</v>
      </c>
      <c r="F150" s="256" t="s">
        <v>136</v>
      </c>
      <c r="G150" s="254"/>
      <c r="H150" s="257">
        <v>1587.26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129</v>
      </c>
      <c r="AU150" s="263" t="s">
        <v>87</v>
      </c>
      <c r="AV150" s="15" t="s">
        <v>127</v>
      </c>
      <c r="AW150" s="15" t="s">
        <v>33</v>
      </c>
      <c r="AX150" s="15" t="s">
        <v>85</v>
      </c>
      <c r="AY150" s="263" t="s">
        <v>120</v>
      </c>
    </row>
    <row r="151" s="2" customFormat="1" ht="24.15" customHeight="1">
      <c r="A151" s="38"/>
      <c r="B151" s="39"/>
      <c r="C151" s="218" t="s">
        <v>165</v>
      </c>
      <c r="D151" s="218" t="s">
        <v>122</v>
      </c>
      <c r="E151" s="219" t="s">
        <v>166</v>
      </c>
      <c r="F151" s="220" t="s">
        <v>167</v>
      </c>
      <c r="G151" s="221" t="s">
        <v>168</v>
      </c>
      <c r="H151" s="222">
        <v>2088.5</v>
      </c>
      <c r="I151" s="223"/>
      <c r="J151" s="224">
        <f>ROUND(I151*H151,2)</f>
        <v>0</v>
      </c>
      <c r="K151" s="220" t="s">
        <v>126</v>
      </c>
      <c r="L151" s="44"/>
      <c r="M151" s="225" t="s">
        <v>1</v>
      </c>
      <c r="N151" s="226" t="s">
        <v>42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127</v>
      </c>
      <c r="AT151" s="229" t="s">
        <v>122</v>
      </c>
      <c r="AU151" s="229" t="s">
        <v>87</v>
      </c>
      <c r="AY151" s="17" t="s">
        <v>120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127</v>
      </c>
      <c r="BM151" s="229" t="s">
        <v>209</v>
      </c>
    </row>
    <row r="152" s="13" customFormat="1">
      <c r="A152" s="13"/>
      <c r="B152" s="231"/>
      <c r="C152" s="232"/>
      <c r="D152" s="233" t="s">
        <v>129</v>
      </c>
      <c r="E152" s="234" t="s">
        <v>1</v>
      </c>
      <c r="F152" s="235" t="s">
        <v>210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129</v>
      </c>
      <c r="AU152" s="241" t="s">
        <v>87</v>
      </c>
      <c r="AV152" s="13" t="s">
        <v>85</v>
      </c>
      <c r="AW152" s="13" t="s">
        <v>33</v>
      </c>
      <c r="AX152" s="13" t="s">
        <v>77</v>
      </c>
      <c r="AY152" s="241" t="s">
        <v>120</v>
      </c>
    </row>
    <row r="153" s="14" customFormat="1">
      <c r="A153" s="14"/>
      <c r="B153" s="242"/>
      <c r="C153" s="243"/>
      <c r="D153" s="233" t="s">
        <v>129</v>
      </c>
      <c r="E153" s="244" t="s">
        <v>1</v>
      </c>
      <c r="F153" s="245" t="s">
        <v>211</v>
      </c>
      <c r="G153" s="243"/>
      <c r="H153" s="246">
        <v>1592.48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129</v>
      </c>
      <c r="AU153" s="252" t="s">
        <v>87</v>
      </c>
      <c r="AV153" s="14" t="s">
        <v>87</v>
      </c>
      <c r="AW153" s="14" t="s">
        <v>33</v>
      </c>
      <c r="AX153" s="14" t="s">
        <v>77</v>
      </c>
      <c r="AY153" s="252" t="s">
        <v>120</v>
      </c>
    </row>
    <row r="154" s="14" customFormat="1">
      <c r="A154" s="14"/>
      <c r="B154" s="242"/>
      <c r="C154" s="243"/>
      <c r="D154" s="233" t="s">
        <v>129</v>
      </c>
      <c r="E154" s="244" t="s">
        <v>1</v>
      </c>
      <c r="F154" s="245" t="s">
        <v>212</v>
      </c>
      <c r="G154" s="243"/>
      <c r="H154" s="246">
        <v>23.760000000000002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129</v>
      </c>
      <c r="AU154" s="252" t="s">
        <v>87</v>
      </c>
      <c r="AV154" s="14" t="s">
        <v>87</v>
      </c>
      <c r="AW154" s="14" t="s">
        <v>33</v>
      </c>
      <c r="AX154" s="14" t="s">
        <v>77</v>
      </c>
      <c r="AY154" s="252" t="s">
        <v>120</v>
      </c>
    </row>
    <row r="155" s="14" customFormat="1">
      <c r="A155" s="14"/>
      <c r="B155" s="242"/>
      <c r="C155" s="243"/>
      <c r="D155" s="233" t="s">
        <v>129</v>
      </c>
      <c r="E155" s="244" t="s">
        <v>1</v>
      </c>
      <c r="F155" s="245" t="s">
        <v>213</v>
      </c>
      <c r="G155" s="243"/>
      <c r="H155" s="246">
        <v>220.65000000000001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129</v>
      </c>
      <c r="AU155" s="252" t="s">
        <v>87</v>
      </c>
      <c r="AV155" s="14" t="s">
        <v>87</v>
      </c>
      <c r="AW155" s="14" t="s">
        <v>33</v>
      </c>
      <c r="AX155" s="14" t="s">
        <v>77</v>
      </c>
      <c r="AY155" s="252" t="s">
        <v>120</v>
      </c>
    </row>
    <row r="156" s="14" customFormat="1">
      <c r="A156" s="14"/>
      <c r="B156" s="242"/>
      <c r="C156" s="243"/>
      <c r="D156" s="233" t="s">
        <v>129</v>
      </c>
      <c r="E156" s="244" t="s">
        <v>1</v>
      </c>
      <c r="F156" s="245" t="s">
        <v>214</v>
      </c>
      <c r="G156" s="243"/>
      <c r="H156" s="246">
        <v>25.609999999999999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129</v>
      </c>
      <c r="AU156" s="252" t="s">
        <v>87</v>
      </c>
      <c r="AV156" s="14" t="s">
        <v>87</v>
      </c>
      <c r="AW156" s="14" t="s">
        <v>33</v>
      </c>
      <c r="AX156" s="14" t="s">
        <v>77</v>
      </c>
      <c r="AY156" s="252" t="s">
        <v>120</v>
      </c>
    </row>
    <row r="157" s="13" customFormat="1">
      <c r="A157" s="13"/>
      <c r="B157" s="231"/>
      <c r="C157" s="232"/>
      <c r="D157" s="233" t="s">
        <v>129</v>
      </c>
      <c r="E157" s="234" t="s">
        <v>1</v>
      </c>
      <c r="F157" s="235" t="s">
        <v>153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129</v>
      </c>
      <c r="AU157" s="241" t="s">
        <v>87</v>
      </c>
      <c r="AV157" s="13" t="s">
        <v>85</v>
      </c>
      <c r="AW157" s="13" t="s">
        <v>33</v>
      </c>
      <c r="AX157" s="13" t="s">
        <v>77</v>
      </c>
      <c r="AY157" s="241" t="s">
        <v>120</v>
      </c>
    </row>
    <row r="158" s="14" customFormat="1">
      <c r="A158" s="14"/>
      <c r="B158" s="242"/>
      <c r="C158" s="243"/>
      <c r="D158" s="233" t="s">
        <v>129</v>
      </c>
      <c r="E158" s="244" t="s">
        <v>1</v>
      </c>
      <c r="F158" s="245" t="s">
        <v>215</v>
      </c>
      <c r="G158" s="243"/>
      <c r="H158" s="246">
        <v>119.5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129</v>
      </c>
      <c r="AU158" s="252" t="s">
        <v>87</v>
      </c>
      <c r="AV158" s="14" t="s">
        <v>87</v>
      </c>
      <c r="AW158" s="14" t="s">
        <v>33</v>
      </c>
      <c r="AX158" s="14" t="s">
        <v>77</v>
      </c>
      <c r="AY158" s="252" t="s">
        <v>120</v>
      </c>
    </row>
    <row r="159" s="14" customFormat="1">
      <c r="A159" s="14"/>
      <c r="B159" s="242"/>
      <c r="C159" s="243"/>
      <c r="D159" s="233" t="s">
        <v>129</v>
      </c>
      <c r="E159" s="244" t="s">
        <v>1</v>
      </c>
      <c r="F159" s="245" t="s">
        <v>216</v>
      </c>
      <c r="G159" s="243"/>
      <c r="H159" s="246">
        <v>106.5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129</v>
      </c>
      <c r="AU159" s="252" t="s">
        <v>87</v>
      </c>
      <c r="AV159" s="14" t="s">
        <v>87</v>
      </c>
      <c r="AW159" s="14" t="s">
        <v>33</v>
      </c>
      <c r="AX159" s="14" t="s">
        <v>77</v>
      </c>
      <c r="AY159" s="252" t="s">
        <v>120</v>
      </c>
    </row>
    <row r="160" s="15" customFormat="1">
      <c r="A160" s="15"/>
      <c r="B160" s="253"/>
      <c r="C160" s="254"/>
      <c r="D160" s="233" t="s">
        <v>129</v>
      </c>
      <c r="E160" s="255" t="s">
        <v>1</v>
      </c>
      <c r="F160" s="256" t="s">
        <v>136</v>
      </c>
      <c r="G160" s="254"/>
      <c r="H160" s="257">
        <v>2088.5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129</v>
      </c>
      <c r="AU160" s="263" t="s">
        <v>87</v>
      </c>
      <c r="AV160" s="15" t="s">
        <v>127</v>
      </c>
      <c r="AW160" s="15" t="s">
        <v>33</v>
      </c>
      <c r="AX160" s="15" t="s">
        <v>85</v>
      </c>
      <c r="AY160" s="263" t="s">
        <v>120</v>
      </c>
    </row>
    <row r="161" s="2" customFormat="1" ht="33" customHeight="1">
      <c r="A161" s="38"/>
      <c r="B161" s="39"/>
      <c r="C161" s="218" t="s">
        <v>174</v>
      </c>
      <c r="D161" s="218" t="s">
        <v>122</v>
      </c>
      <c r="E161" s="219" t="s">
        <v>175</v>
      </c>
      <c r="F161" s="220" t="s">
        <v>176</v>
      </c>
      <c r="G161" s="221" t="s">
        <v>160</v>
      </c>
      <c r="H161" s="222">
        <v>1517.3679999999999</v>
      </c>
      <c r="I161" s="223"/>
      <c r="J161" s="224">
        <f>ROUND(I161*H161,2)</f>
        <v>0</v>
      </c>
      <c r="K161" s="220" t="s">
        <v>126</v>
      </c>
      <c r="L161" s="44"/>
      <c r="M161" s="225" t="s">
        <v>1</v>
      </c>
      <c r="N161" s="226" t="s">
        <v>42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127</v>
      </c>
      <c r="AT161" s="229" t="s">
        <v>122</v>
      </c>
      <c r="AU161" s="229" t="s">
        <v>87</v>
      </c>
      <c r="AY161" s="17" t="s">
        <v>120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85</v>
      </c>
      <c r="BK161" s="230">
        <f>ROUND(I161*H161,2)</f>
        <v>0</v>
      </c>
      <c r="BL161" s="17" t="s">
        <v>127</v>
      </c>
      <c r="BM161" s="229" t="s">
        <v>217</v>
      </c>
    </row>
    <row r="162" s="14" customFormat="1">
      <c r="A162" s="14"/>
      <c r="B162" s="242"/>
      <c r="C162" s="243"/>
      <c r="D162" s="233" t="s">
        <v>129</v>
      </c>
      <c r="E162" s="244" t="s">
        <v>1</v>
      </c>
      <c r="F162" s="245" t="s">
        <v>218</v>
      </c>
      <c r="G162" s="243"/>
      <c r="H162" s="246">
        <v>1517.3679999999999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129</v>
      </c>
      <c r="AU162" s="252" t="s">
        <v>87</v>
      </c>
      <c r="AV162" s="14" t="s">
        <v>87</v>
      </c>
      <c r="AW162" s="14" t="s">
        <v>33</v>
      </c>
      <c r="AX162" s="14" t="s">
        <v>77</v>
      </c>
      <c r="AY162" s="252" t="s">
        <v>120</v>
      </c>
    </row>
    <row r="163" s="15" customFormat="1">
      <c r="A163" s="15"/>
      <c r="B163" s="253"/>
      <c r="C163" s="254"/>
      <c r="D163" s="233" t="s">
        <v>129</v>
      </c>
      <c r="E163" s="255" t="s">
        <v>1</v>
      </c>
      <c r="F163" s="256" t="s">
        <v>136</v>
      </c>
      <c r="G163" s="254"/>
      <c r="H163" s="257">
        <v>1517.3679999999999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3" t="s">
        <v>129</v>
      </c>
      <c r="AU163" s="263" t="s">
        <v>87</v>
      </c>
      <c r="AV163" s="15" t="s">
        <v>127</v>
      </c>
      <c r="AW163" s="15" t="s">
        <v>33</v>
      </c>
      <c r="AX163" s="15" t="s">
        <v>85</v>
      </c>
      <c r="AY163" s="263" t="s">
        <v>120</v>
      </c>
    </row>
    <row r="164" s="2" customFormat="1" ht="16.5" customHeight="1">
      <c r="A164" s="38"/>
      <c r="B164" s="39"/>
      <c r="C164" s="218" t="s">
        <v>161</v>
      </c>
      <c r="D164" s="218" t="s">
        <v>122</v>
      </c>
      <c r="E164" s="219" t="s">
        <v>179</v>
      </c>
      <c r="F164" s="220" t="s">
        <v>180</v>
      </c>
      <c r="G164" s="221" t="s">
        <v>125</v>
      </c>
      <c r="H164" s="222">
        <v>758.68399999999997</v>
      </c>
      <c r="I164" s="223"/>
      <c r="J164" s="224">
        <f>ROUND(I164*H164,2)</f>
        <v>0</v>
      </c>
      <c r="K164" s="220" t="s">
        <v>126</v>
      </c>
      <c r="L164" s="44"/>
      <c r="M164" s="225" t="s">
        <v>1</v>
      </c>
      <c r="N164" s="226" t="s">
        <v>42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127</v>
      </c>
      <c r="AT164" s="229" t="s">
        <v>122</v>
      </c>
      <c r="AU164" s="229" t="s">
        <v>87</v>
      </c>
      <c r="AY164" s="17" t="s">
        <v>120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85</v>
      </c>
      <c r="BK164" s="230">
        <f>ROUND(I164*H164,2)</f>
        <v>0</v>
      </c>
      <c r="BL164" s="17" t="s">
        <v>127</v>
      </c>
      <c r="BM164" s="229" t="s">
        <v>219</v>
      </c>
    </row>
    <row r="165" s="14" customFormat="1">
      <c r="A165" s="14"/>
      <c r="B165" s="242"/>
      <c r="C165" s="243"/>
      <c r="D165" s="233" t="s">
        <v>129</v>
      </c>
      <c r="E165" s="244" t="s">
        <v>1</v>
      </c>
      <c r="F165" s="245" t="s">
        <v>198</v>
      </c>
      <c r="G165" s="243"/>
      <c r="H165" s="246">
        <v>758.68399999999997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129</v>
      </c>
      <c r="AU165" s="252" t="s">
        <v>87</v>
      </c>
      <c r="AV165" s="14" t="s">
        <v>87</v>
      </c>
      <c r="AW165" s="14" t="s">
        <v>33</v>
      </c>
      <c r="AX165" s="14" t="s">
        <v>77</v>
      </c>
      <c r="AY165" s="252" t="s">
        <v>120</v>
      </c>
    </row>
    <row r="166" s="15" customFormat="1">
      <c r="A166" s="15"/>
      <c r="B166" s="253"/>
      <c r="C166" s="254"/>
      <c r="D166" s="233" t="s">
        <v>129</v>
      </c>
      <c r="E166" s="255" t="s">
        <v>1</v>
      </c>
      <c r="F166" s="256" t="s">
        <v>136</v>
      </c>
      <c r="G166" s="254"/>
      <c r="H166" s="257">
        <v>758.68399999999997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129</v>
      </c>
      <c r="AU166" s="263" t="s">
        <v>87</v>
      </c>
      <c r="AV166" s="15" t="s">
        <v>127</v>
      </c>
      <c r="AW166" s="15" t="s">
        <v>33</v>
      </c>
      <c r="AX166" s="15" t="s">
        <v>85</v>
      </c>
      <c r="AY166" s="263" t="s">
        <v>120</v>
      </c>
    </row>
    <row r="167" s="12" customFormat="1" ht="22.8" customHeight="1">
      <c r="A167" s="12"/>
      <c r="B167" s="202"/>
      <c r="C167" s="203"/>
      <c r="D167" s="204" t="s">
        <v>76</v>
      </c>
      <c r="E167" s="216" t="s">
        <v>183</v>
      </c>
      <c r="F167" s="216" t="s">
        <v>184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P168</f>
        <v>0</v>
      </c>
      <c r="Q167" s="210"/>
      <c r="R167" s="211">
        <f>R168</f>
        <v>0</v>
      </c>
      <c r="S167" s="210"/>
      <c r="T167" s="212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85</v>
      </c>
      <c r="AT167" s="214" t="s">
        <v>76</v>
      </c>
      <c r="AU167" s="214" t="s">
        <v>85</v>
      </c>
      <c r="AY167" s="213" t="s">
        <v>120</v>
      </c>
      <c r="BK167" s="215">
        <f>BK168</f>
        <v>0</v>
      </c>
    </row>
    <row r="168" s="2" customFormat="1" ht="33" customHeight="1">
      <c r="A168" s="38"/>
      <c r="B168" s="39"/>
      <c r="C168" s="218" t="s">
        <v>185</v>
      </c>
      <c r="D168" s="218" t="s">
        <v>122</v>
      </c>
      <c r="E168" s="219" t="s">
        <v>186</v>
      </c>
      <c r="F168" s="220" t="s">
        <v>187</v>
      </c>
      <c r="G168" s="221" t="s">
        <v>160</v>
      </c>
      <c r="H168" s="222">
        <v>1587.26</v>
      </c>
      <c r="I168" s="223"/>
      <c r="J168" s="224">
        <f>ROUND(I168*H168,2)</f>
        <v>0</v>
      </c>
      <c r="K168" s="220" t="s">
        <v>126</v>
      </c>
      <c r="L168" s="44"/>
      <c r="M168" s="274" t="s">
        <v>1</v>
      </c>
      <c r="N168" s="275" t="s">
        <v>42</v>
      </c>
      <c r="O168" s="276"/>
      <c r="P168" s="277">
        <f>O168*H168</f>
        <v>0</v>
      </c>
      <c r="Q168" s="277">
        <v>0</v>
      </c>
      <c r="R168" s="277">
        <f>Q168*H168</f>
        <v>0</v>
      </c>
      <c r="S168" s="277">
        <v>0</v>
      </c>
      <c r="T168" s="27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127</v>
      </c>
      <c r="AT168" s="229" t="s">
        <v>122</v>
      </c>
      <c r="AU168" s="229" t="s">
        <v>87</v>
      </c>
      <c r="AY168" s="17" t="s">
        <v>120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85</v>
      </c>
      <c r="BK168" s="230">
        <f>ROUND(I168*H168,2)</f>
        <v>0</v>
      </c>
      <c r="BL168" s="17" t="s">
        <v>127</v>
      </c>
      <c r="BM168" s="229" t="s">
        <v>220</v>
      </c>
    </row>
    <row r="169" s="2" customFormat="1" ht="6.96" customHeight="1">
      <c r="A169" s="38"/>
      <c r="B169" s="66"/>
      <c r="C169" s="67"/>
      <c r="D169" s="67"/>
      <c r="E169" s="67"/>
      <c r="F169" s="67"/>
      <c r="G169" s="67"/>
      <c r="H169" s="67"/>
      <c r="I169" s="67"/>
      <c r="J169" s="67"/>
      <c r="K169" s="67"/>
      <c r="L169" s="44"/>
      <c r="M169" s="38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</row>
  </sheetData>
  <sheetProtection sheet="1" autoFilter="0" formatColumns="0" formatRows="0" objects="1" scenarios="1" spinCount="100000" saltValue="Qk99qnepPSuGleG7ZLtdWAOQwYuSsh4ViPyq5huq24AtT/cdnHaf2hpdo5bbsOvOMe9wzuwHaRg/wLErwAKJlg==" hashValue="0SYzmMk68dKhBdIyLriajvpTHwjBV8ExlEPc+a/FrYa2KUXNqmeTJguGd3nL8bPQ0mSoD3IUbEO4QXKZR72Y/Q==" algorithmName="SHA-512" password="CA03"/>
  <autoFilter ref="C118:K16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Lokalita TIBA Beroun - pozemní komunikace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221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5. 11. 2024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ROUND((SUM(BE119:BE151)),  2)</f>
        <v>0</v>
      </c>
      <c r="G33" s="38"/>
      <c r="H33" s="38"/>
      <c r="I33" s="155">
        <v>0.20999999999999999</v>
      </c>
      <c r="J33" s="154">
        <f>ROUND(((SUM(BE119:BE151))*I33),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ROUND((SUM(BF119:BF151)),  2)</f>
        <v>0</v>
      </c>
      <c r="G34" s="38"/>
      <c r="H34" s="38"/>
      <c r="I34" s="155">
        <v>0.12</v>
      </c>
      <c r="J34" s="154">
        <f>ROUND(((SUM(BF119:BF151))*I34),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ROUND((SUM(BG119:BG151)),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ROUND((SUM(BH119:BH151)),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ROUND((SUM(BI119:BI151)),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Lokalita TIBA Beroun - pozemní komunikace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SO 103.1 - Etapa 3 - ulice U ARCHIVU - TOVÁRNÍ-sanace pláně vozovky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Beroun</v>
      </c>
      <c r="G89" s="40"/>
      <c r="H89" s="40"/>
      <c r="I89" s="32" t="s">
        <v>23</v>
      </c>
      <c r="J89" s="79" t="str">
        <f>IF(J12="","",J12)</f>
        <v>5. 11. 2024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25</v>
      </c>
      <c r="D91" s="40"/>
      <c r="E91" s="40"/>
      <c r="F91" s="27" t="str">
        <f>E15</f>
        <v>Město Beroun</v>
      </c>
      <c r="G91" s="40"/>
      <c r="H91" s="40"/>
      <c r="I91" s="32" t="s">
        <v>31</v>
      </c>
      <c r="J91" s="36" t="str">
        <f>E21</f>
        <v xml:space="preserve">AFRY CZ  s.r.o. PRAHA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J150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Lokalita TIBA Beroun - pozemní komunikace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30" customHeight="1">
      <c r="A111" s="38"/>
      <c r="B111" s="39"/>
      <c r="C111" s="40"/>
      <c r="D111" s="40"/>
      <c r="E111" s="76" t="str">
        <f>E9</f>
        <v>SO 103.1 - Etapa 3 - ulice U ARCHIVU - TOVÁRNÍ-sanace pláně vozovky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21</v>
      </c>
      <c r="D113" s="40"/>
      <c r="E113" s="40"/>
      <c r="F113" s="27" t="str">
        <f>F12</f>
        <v>Beroun</v>
      </c>
      <c r="G113" s="40"/>
      <c r="H113" s="40"/>
      <c r="I113" s="32" t="s">
        <v>23</v>
      </c>
      <c r="J113" s="79" t="str">
        <f>IF(J12="","",J12)</f>
        <v>5. 11. 2024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25</v>
      </c>
      <c r="D115" s="40"/>
      <c r="E115" s="40"/>
      <c r="F115" s="27" t="str">
        <f>E15</f>
        <v>Město Beroun</v>
      </c>
      <c r="G115" s="40"/>
      <c r="H115" s="40"/>
      <c r="I115" s="32" t="s">
        <v>31</v>
      </c>
      <c r="J115" s="36" t="str">
        <f>E21</f>
        <v xml:space="preserve">AFRY CZ  s.r.o. PRAHA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29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106</v>
      </c>
      <c r="D118" s="194" t="s">
        <v>62</v>
      </c>
      <c r="E118" s="194" t="s">
        <v>58</v>
      </c>
      <c r="F118" s="194" t="s">
        <v>59</v>
      </c>
      <c r="G118" s="194" t="s">
        <v>107</v>
      </c>
      <c r="H118" s="194" t="s">
        <v>108</v>
      </c>
      <c r="I118" s="194" t="s">
        <v>109</v>
      </c>
      <c r="J118" s="194" t="s">
        <v>99</v>
      </c>
      <c r="K118" s="195" t="s">
        <v>110</v>
      </c>
      <c r="L118" s="196"/>
      <c r="M118" s="100" t="s">
        <v>1</v>
      </c>
      <c r="N118" s="101" t="s">
        <v>41</v>
      </c>
      <c r="O118" s="101" t="s">
        <v>111</v>
      </c>
      <c r="P118" s="101" t="s">
        <v>112</v>
      </c>
      <c r="Q118" s="101" t="s">
        <v>113</v>
      </c>
      <c r="R118" s="101" t="s">
        <v>114</v>
      </c>
      <c r="S118" s="101" t="s">
        <v>115</v>
      </c>
      <c r="T118" s="102" t="s">
        <v>116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117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821.63599999999997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101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76</v>
      </c>
      <c r="E120" s="205" t="s">
        <v>118</v>
      </c>
      <c r="F120" s="205" t="s">
        <v>119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P121+P150</f>
        <v>0</v>
      </c>
      <c r="Q120" s="210"/>
      <c r="R120" s="211">
        <f>R121+R150</f>
        <v>821.63599999999997</v>
      </c>
      <c r="S120" s="210"/>
      <c r="T120" s="212">
        <f>T121+T150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85</v>
      </c>
      <c r="AT120" s="214" t="s">
        <v>76</v>
      </c>
      <c r="AU120" s="214" t="s">
        <v>77</v>
      </c>
      <c r="AY120" s="213" t="s">
        <v>120</v>
      </c>
      <c r="BK120" s="215">
        <f>BK121+BK150</f>
        <v>0</v>
      </c>
    </row>
    <row r="121" s="12" customFormat="1" ht="22.8" customHeight="1">
      <c r="A121" s="12"/>
      <c r="B121" s="202"/>
      <c r="C121" s="203"/>
      <c r="D121" s="204" t="s">
        <v>76</v>
      </c>
      <c r="E121" s="216" t="s">
        <v>85</v>
      </c>
      <c r="F121" s="216" t="s">
        <v>121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SUM(P122:P149)</f>
        <v>0</v>
      </c>
      <c r="Q121" s="210"/>
      <c r="R121" s="211">
        <f>SUM(R122:R149)</f>
        <v>821.63599999999997</v>
      </c>
      <c r="S121" s="210"/>
      <c r="T121" s="212">
        <f>SUM(T122:T149)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85</v>
      </c>
      <c r="AT121" s="214" t="s">
        <v>76</v>
      </c>
      <c r="AU121" s="214" t="s">
        <v>85</v>
      </c>
      <c r="AY121" s="213" t="s">
        <v>120</v>
      </c>
      <c r="BK121" s="215">
        <f>SUM(BK122:BK149)</f>
        <v>0</v>
      </c>
    </row>
    <row r="122" s="2" customFormat="1" ht="37.8" customHeight="1">
      <c r="A122" s="38"/>
      <c r="B122" s="39"/>
      <c r="C122" s="218" t="s">
        <v>85</v>
      </c>
      <c r="D122" s="218" t="s">
        <v>122</v>
      </c>
      <c r="E122" s="219" t="s">
        <v>222</v>
      </c>
      <c r="F122" s="220" t="s">
        <v>223</v>
      </c>
      <c r="G122" s="221" t="s">
        <v>125</v>
      </c>
      <c r="H122" s="222">
        <v>432.44</v>
      </c>
      <c r="I122" s="223"/>
      <c r="J122" s="224">
        <f>ROUND(I122*H122,2)</f>
        <v>0</v>
      </c>
      <c r="K122" s="220" t="s">
        <v>126</v>
      </c>
      <c r="L122" s="44"/>
      <c r="M122" s="225" t="s">
        <v>1</v>
      </c>
      <c r="N122" s="226" t="s">
        <v>42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127</v>
      </c>
      <c r="AT122" s="229" t="s">
        <v>122</v>
      </c>
      <c r="AU122" s="229" t="s">
        <v>87</v>
      </c>
      <c r="AY122" s="17" t="s">
        <v>120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85</v>
      </c>
      <c r="BK122" s="230">
        <f>ROUND(I122*H122,2)</f>
        <v>0</v>
      </c>
      <c r="BL122" s="17" t="s">
        <v>127</v>
      </c>
      <c r="BM122" s="229" t="s">
        <v>224</v>
      </c>
    </row>
    <row r="123" s="14" customFormat="1">
      <c r="A123" s="14"/>
      <c r="B123" s="242"/>
      <c r="C123" s="243"/>
      <c r="D123" s="233" t="s">
        <v>129</v>
      </c>
      <c r="E123" s="244" t="s">
        <v>1</v>
      </c>
      <c r="F123" s="245" t="s">
        <v>225</v>
      </c>
      <c r="G123" s="243"/>
      <c r="H123" s="246">
        <v>361.51999999999998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129</v>
      </c>
      <c r="AU123" s="252" t="s">
        <v>87</v>
      </c>
      <c r="AV123" s="14" t="s">
        <v>87</v>
      </c>
      <c r="AW123" s="14" t="s">
        <v>33</v>
      </c>
      <c r="AX123" s="14" t="s">
        <v>77</v>
      </c>
      <c r="AY123" s="252" t="s">
        <v>120</v>
      </c>
    </row>
    <row r="124" s="14" customFormat="1">
      <c r="A124" s="14"/>
      <c r="B124" s="242"/>
      <c r="C124" s="243"/>
      <c r="D124" s="233" t="s">
        <v>129</v>
      </c>
      <c r="E124" s="244" t="s">
        <v>1</v>
      </c>
      <c r="F124" s="245" t="s">
        <v>226</v>
      </c>
      <c r="G124" s="243"/>
      <c r="H124" s="246">
        <v>70.920000000000002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129</v>
      </c>
      <c r="AU124" s="252" t="s">
        <v>87</v>
      </c>
      <c r="AV124" s="14" t="s">
        <v>87</v>
      </c>
      <c r="AW124" s="14" t="s">
        <v>33</v>
      </c>
      <c r="AX124" s="14" t="s">
        <v>77</v>
      </c>
      <c r="AY124" s="252" t="s">
        <v>120</v>
      </c>
    </row>
    <row r="125" s="15" customFormat="1">
      <c r="A125" s="15"/>
      <c r="B125" s="253"/>
      <c r="C125" s="254"/>
      <c r="D125" s="233" t="s">
        <v>129</v>
      </c>
      <c r="E125" s="255" t="s">
        <v>1</v>
      </c>
      <c r="F125" s="256" t="s">
        <v>136</v>
      </c>
      <c r="G125" s="254"/>
      <c r="H125" s="257">
        <v>432.44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129</v>
      </c>
      <c r="AU125" s="263" t="s">
        <v>87</v>
      </c>
      <c r="AV125" s="15" t="s">
        <v>127</v>
      </c>
      <c r="AW125" s="15" t="s">
        <v>33</v>
      </c>
      <c r="AX125" s="15" t="s">
        <v>85</v>
      </c>
      <c r="AY125" s="263" t="s">
        <v>120</v>
      </c>
    </row>
    <row r="126" s="2" customFormat="1" ht="37.8" customHeight="1">
      <c r="A126" s="38"/>
      <c r="B126" s="39"/>
      <c r="C126" s="218" t="s">
        <v>87</v>
      </c>
      <c r="D126" s="218" t="s">
        <v>122</v>
      </c>
      <c r="E126" s="219" t="s">
        <v>137</v>
      </c>
      <c r="F126" s="220" t="s">
        <v>138</v>
      </c>
      <c r="G126" s="221" t="s">
        <v>125</v>
      </c>
      <c r="H126" s="222">
        <v>432.44</v>
      </c>
      <c r="I126" s="223"/>
      <c r="J126" s="224">
        <f>ROUND(I126*H126,2)</f>
        <v>0</v>
      </c>
      <c r="K126" s="220" t="s">
        <v>126</v>
      </c>
      <c r="L126" s="44"/>
      <c r="M126" s="225" t="s">
        <v>1</v>
      </c>
      <c r="N126" s="226" t="s">
        <v>42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127</v>
      </c>
      <c r="AT126" s="229" t="s">
        <v>122</v>
      </c>
      <c r="AU126" s="229" t="s">
        <v>87</v>
      </c>
      <c r="AY126" s="17" t="s">
        <v>120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85</v>
      </c>
      <c r="BK126" s="230">
        <f>ROUND(I126*H126,2)</f>
        <v>0</v>
      </c>
      <c r="BL126" s="17" t="s">
        <v>127</v>
      </c>
      <c r="BM126" s="229" t="s">
        <v>227</v>
      </c>
    </row>
    <row r="127" s="14" customFormat="1">
      <c r="A127" s="14"/>
      <c r="B127" s="242"/>
      <c r="C127" s="243"/>
      <c r="D127" s="233" t="s">
        <v>129</v>
      </c>
      <c r="E127" s="244" t="s">
        <v>1</v>
      </c>
      <c r="F127" s="245" t="s">
        <v>228</v>
      </c>
      <c r="G127" s="243"/>
      <c r="H127" s="246">
        <v>432.44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129</v>
      </c>
      <c r="AU127" s="252" t="s">
        <v>87</v>
      </c>
      <c r="AV127" s="14" t="s">
        <v>87</v>
      </c>
      <c r="AW127" s="14" t="s">
        <v>33</v>
      </c>
      <c r="AX127" s="14" t="s">
        <v>77</v>
      </c>
      <c r="AY127" s="252" t="s">
        <v>120</v>
      </c>
    </row>
    <row r="128" s="15" customFormat="1">
      <c r="A128" s="15"/>
      <c r="B128" s="253"/>
      <c r="C128" s="254"/>
      <c r="D128" s="233" t="s">
        <v>129</v>
      </c>
      <c r="E128" s="255" t="s">
        <v>1</v>
      </c>
      <c r="F128" s="256" t="s">
        <v>136</v>
      </c>
      <c r="G128" s="254"/>
      <c r="H128" s="257">
        <v>432.44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3" t="s">
        <v>129</v>
      </c>
      <c r="AU128" s="263" t="s">
        <v>87</v>
      </c>
      <c r="AV128" s="15" t="s">
        <v>127</v>
      </c>
      <c r="AW128" s="15" t="s">
        <v>33</v>
      </c>
      <c r="AX128" s="15" t="s">
        <v>85</v>
      </c>
      <c r="AY128" s="263" t="s">
        <v>120</v>
      </c>
    </row>
    <row r="129" s="2" customFormat="1" ht="37.8" customHeight="1">
      <c r="A129" s="38"/>
      <c r="B129" s="39"/>
      <c r="C129" s="218" t="s">
        <v>141</v>
      </c>
      <c r="D129" s="218" t="s">
        <v>122</v>
      </c>
      <c r="E129" s="219" t="s">
        <v>142</v>
      </c>
      <c r="F129" s="220" t="s">
        <v>143</v>
      </c>
      <c r="G129" s="221" t="s">
        <v>125</v>
      </c>
      <c r="H129" s="222">
        <v>3891.96</v>
      </c>
      <c r="I129" s="223"/>
      <c r="J129" s="224">
        <f>ROUND(I129*H129,2)</f>
        <v>0</v>
      </c>
      <c r="K129" s="220" t="s">
        <v>126</v>
      </c>
      <c r="L129" s="44"/>
      <c r="M129" s="225" t="s">
        <v>1</v>
      </c>
      <c r="N129" s="226" t="s">
        <v>42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127</v>
      </c>
      <c r="AT129" s="229" t="s">
        <v>122</v>
      </c>
      <c r="AU129" s="229" t="s">
        <v>87</v>
      </c>
      <c r="AY129" s="17" t="s">
        <v>120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127</v>
      </c>
      <c r="BM129" s="229" t="s">
        <v>229</v>
      </c>
    </row>
    <row r="130" s="14" customFormat="1">
      <c r="A130" s="14"/>
      <c r="B130" s="242"/>
      <c r="C130" s="243"/>
      <c r="D130" s="233" t="s">
        <v>129</v>
      </c>
      <c r="E130" s="244" t="s">
        <v>1</v>
      </c>
      <c r="F130" s="245" t="s">
        <v>230</v>
      </c>
      <c r="G130" s="243"/>
      <c r="H130" s="246">
        <v>3891.96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129</v>
      </c>
      <c r="AU130" s="252" t="s">
        <v>87</v>
      </c>
      <c r="AV130" s="14" t="s">
        <v>87</v>
      </c>
      <c r="AW130" s="14" t="s">
        <v>33</v>
      </c>
      <c r="AX130" s="14" t="s">
        <v>77</v>
      </c>
      <c r="AY130" s="252" t="s">
        <v>120</v>
      </c>
    </row>
    <row r="131" s="15" customFormat="1">
      <c r="A131" s="15"/>
      <c r="B131" s="253"/>
      <c r="C131" s="254"/>
      <c r="D131" s="233" t="s">
        <v>129</v>
      </c>
      <c r="E131" s="255" t="s">
        <v>1</v>
      </c>
      <c r="F131" s="256" t="s">
        <v>136</v>
      </c>
      <c r="G131" s="254"/>
      <c r="H131" s="257">
        <v>3891.96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129</v>
      </c>
      <c r="AU131" s="263" t="s">
        <v>87</v>
      </c>
      <c r="AV131" s="15" t="s">
        <v>127</v>
      </c>
      <c r="AW131" s="15" t="s">
        <v>33</v>
      </c>
      <c r="AX131" s="15" t="s">
        <v>85</v>
      </c>
      <c r="AY131" s="263" t="s">
        <v>120</v>
      </c>
    </row>
    <row r="132" s="2" customFormat="1" ht="33" customHeight="1">
      <c r="A132" s="38"/>
      <c r="B132" s="39"/>
      <c r="C132" s="218" t="s">
        <v>127</v>
      </c>
      <c r="D132" s="218" t="s">
        <v>122</v>
      </c>
      <c r="E132" s="219" t="s">
        <v>146</v>
      </c>
      <c r="F132" s="220" t="s">
        <v>147</v>
      </c>
      <c r="G132" s="221" t="s">
        <v>125</v>
      </c>
      <c r="H132" s="222">
        <v>432.44</v>
      </c>
      <c r="I132" s="223"/>
      <c r="J132" s="224">
        <f>ROUND(I132*H132,2)</f>
        <v>0</v>
      </c>
      <c r="K132" s="220" t="s">
        <v>126</v>
      </c>
      <c r="L132" s="44"/>
      <c r="M132" s="225" t="s">
        <v>1</v>
      </c>
      <c r="N132" s="226" t="s">
        <v>42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127</v>
      </c>
      <c r="AT132" s="229" t="s">
        <v>122</v>
      </c>
      <c r="AU132" s="229" t="s">
        <v>87</v>
      </c>
      <c r="AY132" s="17" t="s">
        <v>120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127</v>
      </c>
      <c r="BM132" s="229" t="s">
        <v>231</v>
      </c>
    </row>
    <row r="133" s="13" customFormat="1">
      <c r="A133" s="13"/>
      <c r="B133" s="231"/>
      <c r="C133" s="232"/>
      <c r="D133" s="233" t="s">
        <v>129</v>
      </c>
      <c r="E133" s="234" t="s">
        <v>1</v>
      </c>
      <c r="F133" s="235" t="s">
        <v>149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129</v>
      </c>
      <c r="AU133" s="241" t="s">
        <v>87</v>
      </c>
      <c r="AV133" s="13" t="s">
        <v>85</v>
      </c>
      <c r="AW133" s="13" t="s">
        <v>33</v>
      </c>
      <c r="AX133" s="13" t="s">
        <v>77</v>
      </c>
      <c r="AY133" s="241" t="s">
        <v>120</v>
      </c>
    </row>
    <row r="134" s="14" customFormat="1">
      <c r="A134" s="14"/>
      <c r="B134" s="242"/>
      <c r="C134" s="243"/>
      <c r="D134" s="233" t="s">
        <v>129</v>
      </c>
      <c r="E134" s="244" t="s">
        <v>1</v>
      </c>
      <c r="F134" s="245" t="s">
        <v>228</v>
      </c>
      <c r="G134" s="243"/>
      <c r="H134" s="246">
        <v>432.44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129</v>
      </c>
      <c r="AU134" s="252" t="s">
        <v>87</v>
      </c>
      <c r="AV134" s="14" t="s">
        <v>87</v>
      </c>
      <c r="AW134" s="14" t="s">
        <v>33</v>
      </c>
      <c r="AX134" s="14" t="s">
        <v>77</v>
      </c>
      <c r="AY134" s="252" t="s">
        <v>120</v>
      </c>
    </row>
    <row r="135" s="15" customFormat="1">
      <c r="A135" s="15"/>
      <c r="B135" s="253"/>
      <c r="C135" s="254"/>
      <c r="D135" s="233" t="s">
        <v>129</v>
      </c>
      <c r="E135" s="255" t="s">
        <v>1</v>
      </c>
      <c r="F135" s="256" t="s">
        <v>136</v>
      </c>
      <c r="G135" s="254"/>
      <c r="H135" s="257">
        <v>432.44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129</v>
      </c>
      <c r="AU135" s="263" t="s">
        <v>87</v>
      </c>
      <c r="AV135" s="15" t="s">
        <v>127</v>
      </c>
      <c r="AW135" s="15" t="s">
        <v>33</v>
      </c>
      <c r="AX135" s="15" t="s">
        <v>85</v>
      </c>
      <c r="AY135" s="263" t="s">
        <v>120</v>
      </c>
    </row>
    <row r="136" s="2" customFormat="1" ht="16.5" customHeight="1">
      <c r="A136" s="38"/>
      <c r="B136" s="39"/>
      <c r="C136" s="264" t="s">
        <v>156</v>
      </c>
      <c r="D136" s="264" t="s">
        <v>157</v>
      </c>
      <c r="E136" s="265" t="s">
        <v>158</v>
      </c>
      <c r="F136" s="266" t="s">
        <v>159</v>
      </c>
      <c r="G136" s="267" t="s">
        <v>160</v>
      </c>
      <c r="H136" s="268">
        <v>821.63599999999997</v>
      </c>
      <c r="I136" s="269"/>
      <c r="J136" s="270">
        <f>ROUND(I136*H136,2)</f>
        <v>0</v>
      </c>
      <c r="K136" s="266" t="s">
        <v>126</v>
      </c>
      <c r="L136" s="271"/>
      <c r="M136" s="272" t="s">
        <v>1</v>
      </c>
      <c r="N136" s="273" t="s">
        <v>42</v>
      </c>
      <c r="O136" s="91"/>
      <c r="P136" s="227">
        <f>O136*H136</f>
        <v>0</v>
      </c>
      <c r="Q136" s="227">
        <v>1</v>
      </c>
      <c r="R136" s="227">
        <f>Q136*H136</f>
        <v>821.63599999999997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161</v>
      </c>
      <c r="AT136" s="229" t="s">
        <v>157</v>
      </c>
      <c r="AU136" s="229" t="s">
        <v>87</v>
      </c>
      <c r="AY136" s="17" t="s">
        <v>120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127</v>
      </c>
      <c r="BM136" s="229" t="s">
        <v>232</v>
      </c>
    </row>
    <row r="137" s="13" customFormat="1">
      <c r="A137" s="13"/>
      <c r="B137" s="231"/>
      <c r="C137" s="232"/>
      <c r="D137" s="233" t="s">
        <v>129</v>
      </c>
      <c r="E137" s="234" t="s">
        <v>1</v>
      </c>
      <c r="F137" s="235" t="s">
        <v>163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129</v>
      </c>
      <c r="AU137" s="241" t="s">
        <v>87</v>
      </c>
      <c r="AV137" s="13" t="s">
        <v>85</v>
      </c>
      <c r="AW137" s="13" t="s">
        <v>33</v>
      </c>
      <c r="AX137" s="13" t="s">
        <v>77</v>
      </c>
      <c r="AY137" s="241" t="s">
        <v>120</v>
      </c>
    </row>
    <row r="138" s="14" customFormat="1">
      <c r="A138" s="14"/>
      <c r="B138" s="242"/>
      <c r="C138" s="243"/>
      <c r="D138" s="233" t="s">
        <v>129</v>
      </c>
      <c r="E138" s="244" t="s">
        <v>1</v>
      </c>
      <c r="F138" s="245" t="s">
        <v>233</v>
      </c>
      <c r="G138" s="243"/>
      <c r="H138" s="246">
        <v>821.63599999999997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129</v>
      </c>
      <c r="AU138" s="252" t="s">
        <v>87</v>
      </c>
      <c r="AV138" s="14" t="s">
        <v>87</v>
      </c>
      <c r="AW138" s="14" t="s">
        <v>33</v>
      </c>
      <c r="AX138" s="14" t="s">
        <v>77</v>
      </c>
      <c r="AY138" s="252" t="s">
        <v>120</v>
      </c>
    </row>
    <row r="139" s="15" customFormat="1">
      <c r="A139" s="15"/>
      <c r="B139" s="253"/>
      <c r="C139" s="254"/>
      <c r="D139" s="233" t="s">
        <v>129</v>
      </c>
      <c r="E139" s="255" t="s">
        <v>1</v>
      </c>
      <c r="F139" s="256" t="s">
        <v>136</v>
      </c>
      <c r="G139" s="254"/>
      <c r="H139" s="257">
        <v>821.63599999999997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129</v>
      </c>
      <c r="AU139" s="263" t="s">
        <v>87</v>
      </c>
      <c r="AV139" s="15" t="s">
        <v>127</v>
      </c>
      <c r="AW139" s="15" t="s">
        <v>33</v>
      </c>
      <c r="AX139" s="15" t="s">
        <v>85</v>
      </c>
      <c r="AY139" s="263" t="s">
        <v>120</v>
      </c>
    </row>
    <row r="140" s="2" customFormat="1" ht="24.15" customHeight="1">
      <c r="A140" s="38"/>
      <c r="B140" s="39"/>
      <c r="C140" s="218" t="s">
        <v>165</v>
      </c>
      <c r="D140" s="218" t="s">
        <v>122</v>
      </c>
      <c r="E140" s="219" t="s">
        <v>166</v>
      </c>
      <c r="F140" s="220" t="s">
        <v>167</v>
      </c>
      <c r="G140" s="221" t="s">
        <v>168</v>
      </c>
      <c r="H140" s="222">
        <v>1021</v>
      </c>
      <c r="I140" s="223"/>
      <c r="J140" s="224">
        <f>ROUND(I140*H140,2)</f>
        <v>0</v>
      </c>
      <c r="K140" s="220" t="s">
        <v>126</v>
      </c>
      <c r="L140" s="44"/>
      <c r="M140" s="225" t="s">
        <v>1</v>
      </c>
      <c r="N140" s="226" t="s">
        <v>42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127</v>
      </c>
      <c r="AT140" s="229" t="s">
        <v>122</v>
      </c>
      <c r="AU140" s="229" t="s">
        <v>87</v>
      </c>
      <c r="AY140" s="17" t="s">
        <v>120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127</v>
      </c>
      <c r="BM140" s="229" t="s">
        <v>234</v>
      </c>
    </row>
    <row r="141" s="13" customFormat="1">
      <c r="A141" s="13"/>
      <c r="B141" s="231"/>
      <c r="C141" s="232"/>
      <c r="D141" s="233" t="s">
        <v>129</v>
      </c>
      <c r="E141" s="234" t="s">
        <v>1</v>
      </c>
      <c r="F141" s="235" t="s">
        <v>235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129</v>
      </c>
      <c r="AU141" s="241" t="s">
        <v>87</v>
      </c>
      <c r="AV141" s="13" t="s">
        <v>85</v>
      </c>
      <c r="AW141" s="13" t="s">
        <v>33</v>
      </c>
      <c r="AX141" s="13" t="s">
        <v>77</v>
      </c>
      <c r="AY141" s="241" t="s">
        <v>120</v>
      </c>
    </row>
    <row r="142" s="14" customFormat="1">
      <c r="A142" s="14"/>
      <c r="B142" s="242"/>
      <c r="C142" s="243"/>
      <c r="D142" s="233" t="s">
        <v>129</v>
      </c>
      <c r="E142" s="244" t="s">
        <v>1</v>
      </c>
      <c r="F142" s="245" t="s">
        <v>236</v>
      </c>
      <c r="G142" s="243"/>
      <c r="H142" s="246">
        <v>1021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129</v>
      </c>
      <c r="AU142" s="252" t="s">
        <v>87</v>
      </c>
      <c r="AV142" s="14" t="s">
        <v>87</v>
      </c>
      <c r="AW142" s="14" t="s">
        <v>33</v>
      </c>
      <c r="AX142" s="14" t="s">
        <v>77</v>
      </c>
      <c r="AY142" s="252" t="s">
        <v>120</v>
      </c>
    </row>
    <row r="143" s="15" customFormat="1">
      <c r="A143" s="15"/>
      <c r="B143" s="253"/>
      <c r="C143" s="254"/>
      <c r="D143" s="233" t="s">
        <v>129</v>
      </c>
      <c r="E143" s="255" t="s">
        <v>1</v>
      </c>
      <c r="F143" s="256" t="s">
        <v>136</v>
      </c>
      <c r="G143" s="254"/>
      <c r="H143" s="257">
        <v>1021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129</v>
      </c>
      <c r="AU143" s="263" t="s">
        <v>87</v>
      </c>
      <c r="AV143" s="15" t="s">
        <v>127</v>
      </c>
      <c r="AW143" s="15" t="s">
        <v>33</v>
      </c>
      <c r="AX143" s="15" t="s">
        <v>85</v>
      </c>
      <c r="AY143" s="263" t="s">
        <v>120</v>
      </c>
    </row>
    <row r="144" s="2" customFormat="1" ht="33" customHeight="1">
      <c r="A144" s="38"/>
      <c r="B144" s="39"/>
      <c r="C144" s="218" t="s">
        <v>174</v>
      </c>
      <c r="D144" s="218" t="s">
        <v>122</v>
      </c>
      <c r="E144" s="219" t="s">
        <v>175</v>
      </c>
      <c r="F144" s="220" t="s">
        <v>176</v>
      </c>
      <c r="G144" s="221" t="s">
        <v>160</v>
      </c>
      <c r="H144" s="222">
        <v>864.88</v>
      </c>
      <c r="I144" s="223"/>
      <c r="J144" s="224">
        <f>ROUND(I144*H144,2)</f>
        <v>0</v>
      </c>
      <c r="K144" s="220" t="s">
        <v>126</v>
      </c>
      <c r="L144" s="44"/>
      <c r="M144" s="225" t="s">
        <v>1</v>
      </c>
      <c r="N144" s="226" t="s">
        <v>42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127</v>
      </c>
      <c r="AT144" s="229" t="s">
        <v>122</v>
      </c>
      <c r="AU144" s="229" t="s">
        <v>87</v>
      </c>
      <c r="AY144" s="17" t="s">
        <v>120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127</v>
      </c>
      <c r="BM144" s="229" t="s">
        <v>237</v>
      </c>
    </row>
    <row r="145" s="14" customFormat="1">
      <c r="A145" s="14"/>
      <c r="B145" s="242"/>
      <c r="C145" s="243"/>
      <c r="D145" s="233" t="s">
        <v>129</v>
      </c>
      <c r="E145" s="244" t="s">
        <v>1</v>
      </c>
      <c r="F145" s="245" t="s">
        <v>238</v>
      </c>
      <c r="G145" s="243"/>
      <c r="H145" s="246">
        <v>864.88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129</v>
      </c>
      <c r="AU145" s="252" t="s">
        <v>87</v>
      </c>
      <c r="AV145" s="14" t="s">
        <v>87</v>
      </c>
      <c r="AW145" s="14" t="s">
        <v>33</v>
      </c>
      <c r="AX145" s="14" t="s">
        <v>77</v>
      </c>
      <c r="AY145" s="252" t="s">
        <v>120</v>
      </c>
    </row>
    <row r="146" s="15" customFormat="1">
      <c r="A146" s="15"/>
      <c r="B146" s="253"/>
      <c r="C146" s="254"/>
      <c r="D146" s="233" t="s">
        <v>129</v>
      </c>
      <c r="E146" s="255" t="s">
        <v>1</v>
      </c>
      <c r="F146" s="256" t="s">
        <v>136</v>
      </c>
      <c r="G146" s="254"/>
      <c r="H146" s="257">
        <v>864.88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129</v>
      </c>
      <c r="AU146" s="263" t="s">
        <v>87</v>
      </c>
      <c r="AV146" s="15" t="s">
        <v>127</v>
      </c>
      <c r="AW146" s="15" t="s">
        <v>33</v>
      </c>
      <c r="AX146" s="15" t="s">
        <v>85</v>
      </c>
      <c r="AY146" s="263" t="s">
        <v>120</v>
      </c>
    </row>
    <row r="147" s="2" customFormat="1" ht="16.5" customHeight="1">
      <c r="A147" s="38"/>
      <c r="B147" s="39"/>
      <c r="C147" s="218" t="s">
        <v>161</v>
      </c>
      <c r="D147" s="218" t="s">
        <v>122</v>
      </c>
      <c r="E147" s="219" t="s">
        <v>179</v>
      </c>
      <c r="F147" s="220" t="s">
        <v>180</v>
      </c>
      <c r="G147" s="221" t="s">
        <v>125</v>
      </c>
      <c r="H147" s="222">
        <v>432.44</v>
      </c>
      <c r="I147" s="223"/>
      <c r="J147" s="224">
        <f>ROUND(I147*H147,2)</f>
        <v>0</v>
      </c>
      <c r="K147" s="220" t="s">
        <v>126</v>
      </c>
      <c r="L147" s="44"/>
      <c r="M147" s="225" t="s">
        <v>1</v>
      </c>
      <c r="N147" s="226" t="s">
        <v>42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127</v>
      </c>
      <c r="AT147" s="229" t="s">
        <v>122</v>
      </c>
      <c r="AU147" s="229" t="s">
        <v>87</v>
      </c>
      <c r="AY147" s="17" t="s">
        <v>120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85</v>
      </c>
      <c r="BK147" s="230">
        <f>ROUND(I147*H147,2)</f>
        <v>0</v>
      </c>
      <c r="BL147" s="17" t="s">
        <v>127</v>
      </c>
      <c r="BM147" s="229" t="s">
        <v>239</v>
      </c>
    </row>
    <row r="148" s="14" customFormat="1">
      <c r="A148" s="14"/>
      <c r="B148" s="242"/>
      <c r="C148" s="243"/>
      <c r="D148" s="233" t="s">
        <v>129</v>
      </c>
      <c r="E148" s="244" t="s">
        <v>1</v>
      </c>
      <c r="F148" s="245" t="s">
        <v>228</v>
      </c>
      <c r="G148" s="243"/>
      <c r="H148" s="246">
        <v>432.44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129</v>
      </c>
      <c r="AU148" s="252" t="s">
        <v>87</v>
      </c>
      <c r="AV148" s="14" t="s">
        <v>87</v>
      </c>
      <c r="AW148" s="14" t="s">
        <v>33</v>
      </c>
      <c r="AX148" s="14" t="s">
        <v>77</v>
      </c>
      <c r="AY148" s="252" t="s">
        <v>120</v>
      </c>
    </row>
    <row r="149" s="15" customFormat="1">
      <c r="A149" s="15"/>
      <c r="B149" s="253"/>
      <c r="C149" s="254"/>
      <c r="D149" s="233" t="s">
        <v>129</v>
      </c>
      <c r="E149" s="255" t="s">
        <v>1</v>
      </c>
      <c r="F149" s="256" t="s">
        <v>136</v>
      </c>
      <c r="G149" s="254"/>
      <c r="H149" s="257">
        <v>432.44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3" t="s">
        <v>129</v>
      </c>
      <c r="AU149" s="263" t="s">
        <v>87</v>
      </c>
      <c r="AV149" s="15" t="s">
        <v>127</v>
      </c>
      <c r="AW149" s="15" t="s">
        <v>33</v>
      </c>
      <c r="AX149" s="15" t="s">
        <v>85</v>
      </c>
      <c r="AY149" s="263" t="s">
        <v>120</v>
      </c>
    </row>
    <row r="150" s="12" customFormat="1" ht="22.8" customHeight="1">
      <c r="A150" s="12"/>
      <c r="B150" s="202"/>
      <c r="C150" s="203"/>
      <c r="D150" s="204" t="s">
        <v>76</v>
      </c>
      <c r="E150" s="216" t="s">
        <v>183</v>
      </c>
      <c r="F150" s="216" t="s">
        <v>184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P151</f>
        <v>0</v>
      </c>
      <c r="Q150" s="210"/>
      <c r="R150" s="211">
        <f>R151</f>
        <v>0</v>
      </c>
      <c r="S150" s="210"/>
      <c r="T150" s="212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85</v>
      </c>
      <c r="AT150" s="214" t="s">
        <v>76</v>
      </c>
      <c r="AU150" s="214" t="s">
        <v>85</v>
      </c>
      <c r="AY150" s="213" t="s">
        <v>120</v>
      </c>
      <c r="BK150" s="215">
        <f>BK151</f>
        <v>0</v>
      </c>
    </row>
    <row r="151" s="2" customFormat="1" ht="33" customHeight="1">
      <c r="A151" s="38"/>
      <c r="B151" s="39"/>
      <c r="C151" s="218" t="s">
        <v>185</v>
      </c>
      <c r="D151" s="218" t="s">
        <v>122</v>
      </c>
      <c r="E151" s="219" t="s">
        <v>186</v>
      </c>
      <c r="F151" s="220" t="s">
        <v>187</v>
      </c>
      <c r="G151" s="221" t="s">
        <v>160</v>
      </c>
      <c r="H151" s="222">
        <v>821.63599999999997</v>
      </c>
      <c r="I151" s="223"/>
      <c r="J151" s="224">
        <f>ROUND(I151*H151,2)</f>
        <v>0</v>
      </c>
      <c r="K151" s="220" t="s">
        <v>126</v>
      </c>
      <c r="L151" s="44"/>
      <c r="M151" s="274" t="s">
        <v>1</v>
      </c>
      <c r="N151" s="275" t="s">
        <v>42</v>
      </c>
      <c r="O151" s="276"/>
      <c r="P151" s="277">
        <f>O151*H151</f>
        <v>0</v>
      </c>
      <c r="Q151" s="277">
        <v>0</v>
      </c>
      <c r="R151" s="277">
        <f>Q151*H151</f>
        <v>0</v>
      </c>
      <c r="S151" s="277">
        <v>0</v>
      </c>
      <c r="T151" s="27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127</v>
      </c>
      <c r="AT151" s="229" t="s">
        <v>122</v>
      </c>
      <c r="AU151" s="229" t="s">
        <v>87</v>
      </c>
      <c r="AY151" s="17" t="s">
        <v>120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127</v>
      </c>
      <c r="BM151" s="229" t="s">
        <v>240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67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teTPczJ+QDZWFGvkRix045bYHuWK1S8m6nWjo6ebeMxNBPTfx4UHVSm0Wy5mY36jgGLAZf49thooqUPbsG6LMQ==" hashValue="lhdXDwq1aalqh9IhKktAHg+sYIKQwSch6FXorM/y7QZQaSDBOf7eSAbDp1w19tq6yUaKrqjcrf1i/dQ/8nPUWQ==" algorithmName="SHA-512" password="CA03"/>
  <autoFilter ref="C118:K15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Lubomír Plíva</dc:creator>
  <cp:lastModifiedBy>Lubomír Plíva</cp:lastModifiedBy>
  <dcterms:created xsi:type="dcterms:W3CDTF">2024-11-12T13:08:30Z</dcterms:created>
  <dcterms:modified xsi:type="dcterms:W3CDTF">2024-11-12T13:08:33Z</dcterms:modified>
</cp:coreProperties>
</file>