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28" yWindow="65428" windowWidth="23256" windowHeight="12456" activeTab="0"/>
  </bookViews>
  <sheets>
    <sheet name="List1" sheetId="1" r:id="rId1"/>
  </sheets>
  <definedNames>
    <definedName name="_xlnm.Print_Area" localSheetId="0">'List1'!$B$2:$L$56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<sst xmlns="http://schemas.openxmlformats.org/spreadsheetml/2006/main" count="211" uniqueCount="109">
  <si>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</si>
  <si>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</si>
  <si>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</si>
  <si>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</si>
  <si>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</si>
  <si>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</si>
  <si>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</si>
  <si>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</si>
  <si>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</si>
  <si>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</si>
  <si>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</si>
  <si>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</si>
  <si>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</si>
  <si>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</si>
  <si>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</si>
  <si>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</si>
  <si>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</si>
  <si>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</si>
  <si>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</si>
  <si>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</si>
  <si>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</si>
  <si>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</si>
  <si>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</si>
  <si>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</si>
  <si>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</si>
  <si>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3.4</t>
  </si>
  <si>
    <t>hod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</si>
  <si>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</si>
  <si>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</si>
  <si>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</si>
  <si>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</si>
  <si>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</si>
  <si>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</si>
  <si>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</si>
  <si>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</si>
  <si>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</si>
  <si>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</si>
  <si>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</si>
  <si>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</si>
  <si>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</si>
  <si>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Demontáž svítidla</t>
  </si>
  <si>
    <t>Pronájem montážní plošiny (hod.)</t>
  </si>
  <si>
    <t>Revizní zpráva RVO</t>
  </si>
  <si>
    <t>DPH 21%</t>
  </si>
  <si>
    <t>Výdaje v Kč s DPH</t>
  </si>
  <si>
    <t>1.5</t>
  </si>
  <si>
    <t>1.6</t>
  </si>
  <si>
    <t>1.7</t>
  </si>
  <si>
    <t>1.8</t>
  </si>
  <si>
    <t>2.3</t>
  </si>
  <si>
    <t>Recyklační poplatek nových svítidel</t>
  </si>
  <si>
    <t>3.3</t>
  </si>
  <si>
    <t>2.5</t>
  </si>
  <si>
    <t>Odvoz a likvidace demont. materiálu</t>
  </si>
  <si>
    <t>2.4</t>
  </si>
  <si>
    <t>Svodový kabel CYKY 3x1,5 mm2</t>
  </si>
  <si>
    <t>m</t>
  </si>
  <si>
    <t>Montáž svodového kabelu 3x1,5 mm2</t>
  </si>
  <si>
    <t>1.9</t>
  </si>
  <si>
    <t>1.10</t>
  </si>
  <si>
    <t>Montáž výložníků různých délek</t>
  </si>
  <si>
    <t>2.6</t>
  </si>
  <si>
    <t>1.11</t>
  </si>
  <si>
    <t>1.12</t>
  </si>
  <si>
    <t>1.13</t>
  </si>
  <si>
    <t>1.15</t>
  </si>
  <si>
    <t>2.7</t>
  </si>
  <si>
    <t>DIO, lávky, zajištění stavby</t>
  </si>
  <si>
    <t>1.16</t>
  </si>
  <si>
    <t>1.17</t>
  </si>
  <si>
    <t>1.18</t>
  </si>
  <si>
    <t>1.19</t>
  </si>
  <si>
    <t>1.14</t>
  </si>
  <si>
    <t>Pojistkový modul do svítidla, vč. pojistky</t>
  </si>
  <si>
    <t>1.20</t>
  </si>
  <si>
    <t>1.21</t>
  </si>
  <si>
    <t>1.22</t>
  </si>
  <si>
    <t>Demontáž výložníků různých délek</t>
  </si>
  <si>
    <t>Silniční LED svítidlo typ A3, 2700K, CLO</t>
  </si>
  <si>
    <t>Silniční LED svítidlo typ B, 2700K, CLO, REG, clona</t>
  </si>
  <si>
    <t>Silniční LED svítidlo typ C, 2700K, CLO, REG, clona</t>
  </si>
  <si>
    <t>Silniční LED svítidlo typ D1, 2700K, CLO, clona</t>
  </si>
  <si>
    <t>Silniční LED svítidlo typ D2, 2700K, CLO, REG, clona</t>
  </si>
  <si>
    <t>Silniční LED svítidlo typ E, 2700K, CLO, REG, clona</t>
  </si>
  <si>
    <t>Silniční LED svítidlo typ F, 2700K, CLO, REG, clona</t>
  </si>
  <si>
    <t>Silniční LED svítidlo typ G, 2700K, CLO, REG</t>
  </si>
  <si>
    <t>Silniční LED svítidlo typ H, 2700K, CLO</t>
  </si>
  <si>
    <t>Silniční LED svítidlo typ I, 2700K, CLO</t>
  </si>
  <si>
    <t>Silniční LED svítidlo typ J, 2700K, CLO, REG</t>
  </si>
  <si>
    <t>Silniční LED svítidlo typ K, 2700K, CLO, REG</t>
  </si>
  <si>
    <t>Silniční LED svítidlo typ M, 2700K, CLO, REG, clona</t>
  </si>
  <si>
    <t>Silniční LED svítidlo typ L, 2700K, CLO, REG</t>
  </si>
  <si>
    <t>Svorky na vrchní vedení (2ks/svítidlo)</t>
  </si>
  <si>
    <r>
      <t xml:space="preserve">kontrolní součet (počet svítidel </t>
    </r>
    <r>
      <rPr>
        <b/>
        <i/>
        <sz val="11"/>
        <color rgb="FFFF0000"/>
        <rFont val="Calibri"/>
        <family val="2"/>
        <scheme val="minor"/>
      </rPr>
      <t>= 378 ks</t>
    </r>
    <r>
      <rPr>
        <i/>
        <sz val="11"/>
        <color rgb="FFFF0000"/>
        <rFont val="Calibri"/>
        <family val="2"/>
        <scheme val="minor"/>
      </rPr>
      <t>)</t>
    </r>
  </si>
  <si>
    <t>Výložník BDX-300/190, vč. materiálu pro uchycení</t>
  </si>
  <si>
    <t>Výložník UD 1/60 - 1000, vč. materiálu pro uchycení</t>
  </si>
  <si>
    <t>Výložník UD 2/60 - 1000/90, vč. materiálu pro uchycení</t>
  </si>
  <si>
    <t>Montáž svorek na vrchní vedení</t>
  </si>
  <si>
    <t>Nastavení regulace</t>
  </si>
  <si>
    <t>Dokumentace skutečného provedení stavby</t>
  </si>
  <si>
    <t>3.9</t>
  </si>
  <si>
    <t>Silniční LED svítidlo typ A1, 2700K, CLO, REG</t>
  </si>
  <si>
    <t>Silniční LED svítidlo typ A2, 2700K, CLO, REG</t>
  </si>
  <si>
    <t>Montáž svítidla vč. zapojení</t>
  </si>
  <si>
    <t>Příloha č. 4 - Kalkulace zakázky - položkový rozpočet (slepý)</t>
  </si>
  <si>
    <t>Pozn:</t>
  </si>
  <si>
    <t>modře podbarvená pole účastník změní pouze pokud je to potřeba na základě výpočtů</t>
  </si>
  <si>
    <t>žlutě podbarvená pole účastník vyplní vždy</t>
  </si>
  <si>
    <t>Název veřejné zakázky: „Modernizace VO ve městě Beroun - 3. etapa“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</si>
</sst>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/>
    <xf numFmtId="0" fontId="0" fillId="0" borderId="1" xfId="22" applyFont="1" applyBorder="1" applyAlignment="1">
      <alignment horizontal="center"/>
      <protection/>
    </xf>
    <xf numFmtId="44" fontId="0" fillId="0" borderId="1" xfId="20" applyFont="1" applyBorder="1" applyAlignment="1">
      <alignment horizontal="center"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44" fontId="0" fillId="0" borderId="0" xfId="20" applyFont="1"/>
    <xf numFmtId="44" fontId="0" fillId="0" borderId="0" xfId="20" applyFont="1" applyAlignment="1">
      <alignment horizontal="center"/>
    </xf>
    <xf numFmtId="44" fontId="0" fillId="0" borderId="2" xfId="20" applyFont="1" applyBorder="1"/>
    <xf numFmtId="0" fontId="0" fillId="0" borderId="0" xfId="23" applyFont="1" applyAlignment="1">
      <alignment wrapText="1"/>
      <protection/>
    </xf>
    <xf numFmtId="0" fontId="4" fillId="0" borderId="0" xfId="22" applyFont="1" applyAlignment="1">
      <alignment wrapText="1"/>
      <protection/>
    </xf>
    <xf numFmtId="0" fontId="0" fillId="0" borderId="0" xfId="0" applyAlignment="1">
      <alignment horizontal="center" vertical="center"/>
    </xf>
    <xf numFmtId="49" fontId="0" fillId="0" borderId="0" xfId="22" applyNumberFormat="1" applyFont="1" applyAlignment="1">
      <alignment horizontal="center" vertical="center"/>
      <protection/>
    </xf>
    <xf numFmtId="49" fontId="0" fillId="0" borderId="1" xfId="22" applyNumberFormat="1" applyFont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/>
      <protection/>
    </xf>
    <xf numFmtId="0" fontId="2" fillId="2" borderId="1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44" fontId="0" fillId="2" borderId="1" xfId="20" applyFont="1" applyFill="1" applyBorder="1"/>
    <xf numFmtId="44" fontId="0" fillId="2" borderId="1" xfId="20" applyFont="1" applyFill="1" applyBorder="1" applyAlignment="1">
      <alignment horizontal="center"/>
    </xf>
    <xf numFmtId="0" fontId="0" fillId="2" borderId="3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 vertical="center"/>
      <protection/>
    </xf>
    <xf numFmtId="44" fontId="2" fillId="2" borderId="1" xfId="22" applyNumberFormat="1" applyFont="1" applyFill="1" applyBorder="1">
      <alignment/>
      <protection/>
    </xf>
    <xf numFmtId="44" fontId="2" fillId="2" borderId="1" xfId="20" applyFont="1" applyFill="1" applyBorder="1"/>
    <xf numFmtId="0" fontId="2" fillId="2" borderId="1" xfId="22" applyFont="1" applyFill="1" applyBorder="1" applyAlignment="1">
      <alignment horizontal="left"/>
      <protection/>
    </xf>
    <xf numFmtId="0" fontId="2" fillId="2" borderId="1" xfId="22" applyFont="1" applyFill="1" applyBorder="1" applyAlignment="1">
      <alignment horizontal="center"/>
      <protection/>
    </xf>
    <xf numFmtId="44" fontId="2" fillId="2" borderId="1" xfId="20" applyFont="1" applyFill="1" applyBorder="1" applyAlignment="1">
      <alignment horizontal="center"/>
    </xf>
    <xf numFmtId="2" fontId="0" fillId="0" borderId="3" xfId="22" applyNumberFormat="1" applyFont="1" applyBorder="1" applyAlignment="1">
      <alignment horizontal="center" vertical="center"/>
      <protection/>
    </xf>
    <xf numFmtId="0" fontId="2" fillId="0" borderId="4" xfId="22" applyFont="1" applyBorder="1">
      <alignment/>
      <protection/>
    </xf>
    <xf numFmtId="0" fontId="2" fillId="0" borderId="0" xfId="22" applyFont="1">
      <alignment/>
      <protection/>
    </xf>
    <xf numFmtId="0" fontId="2" fillId="0" borderId="1" xfId="0" applyFont="1" applyBorder="1" applyAlignment="1">
      <alignment horizontal="center" wrapText="1"/>
    </xf>
    <xf numFmtId="44" fontId="3" fillId="0" borderId="1" xfId="20" applyFont="1" applyBorder="1" applyAlignment="1">
      <alignment horizontal="center" vertical="center" wrapText="1"/>
    </xf>
    <xf numFmtId="44" fontId="2" fillId="0" borderId="1" xfId="22" applyNumberFormat="1" applyFont="1" applyBorder="1">
      <alignment/>
      <protection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/>
    <xf numFmtId="44" fontId="0" fillId="0" borderId="3" xfId="20" applyFont="1" applyBorder="1" applyProtection="1">
      <protection locked="0"/>
    </xf>
    <xf numFmtId="0" fontId="4" fillId="0" borderId="0" xfId="23" applyFont="1" applyAlignment="1">
      <alignment wrapText="1"/>
      <protection/>
    </xf>
    <xf numFmtId="10" fontId="4" fillId="0" borderId="0" xfId="21" applyNumberFormat="1" applyFont="1" applyAlignment="1">
      <alignment wrapText="1"/>
    </xf>
    <xf numFmtId="44" fontId="4" fillId="0" borderId="0" xfId="20" applyFont="1" applyAlignment="1">
      <alignment wrapText="1"/>
    </xf>
    <xf numFmtId="49" fontId="8" fillId="0" borderId="0" xfId="22" applyNumberFormat="1" applyFont="1" applyAlignment="1">
      <alignment horizontal="center" vertical="center"/>
      <protection/>
    </xf>
    <xf numFmtId="0" fontId="0" fillId="3" borderId="0" xfId="0" applyFill="1" applyAlignment="1">
      <alignment vertical="center"/>
    </xf>
    <xf numFmtId="0" fontId="0" fillId="0" borderId="3" xfId="22" applyFont="1" applyBorder="1" applyAlignment="1">
      <alignment horizontal="center" vertical="center"/>
      <protection/>
    </xf>
    <xf numFmtId="44" fontId="0" fillId="0" borderId="3" xfId="20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22" applyFont="1" applyBorder="1" applyAlignment="1">
      <alignment horizontal="center" vertical="center"/>
      <protection/>
    </xf>
    <xf numFmtId="44" fontId="0" fillId="4" borderId="1" xfId="20" applyFont="1" applyFill="1" applyBorder="1" applyAlignment="1" applyProtection="1">
      <alignment vertical="center"/>
      <protection locked="0"/>
    </xf>
    <xf numFmtId="0" fontId="0" fillId="0" borderId="1" xfId="22" applyFont="1" applyBorder="1" applyAlignment="1">
      <alignment vertical="center"/>
      <protection/>
    </xf>
    <xf numFmtId="44" fontId="0" fillId="4" borderId="1" xfId="20" applyFont="1" applyFill="1" applyBorder="1" applyAlignment="1" applyProtection="1">
      <alignment horizontal="center" vertical="center"/>
      <protection locked="0"/>
    </xf>
    <xf numFmtId="0" fontId="4" fillId="0" borderId="1" xfId="23" applyFont="1" applyBorder="1" applyAlignment="1">
      <alignment vertical="center" wrapText="1"/>
      <protection/>
    </xf>
    <xf numFmtId="44" fontId="0" fillId="0" borderId="1" xfId="20" applyFont="1" applyBorder="1" applyAlignment="1">
      <alignment vertical="center"/>
    </xf>
    <xf numFmtId="0" fontId="2" fillId="0" borderId="4" xfId="22" applyFont="1" applyBorder="1" applyAlignment="1">
      <alignment vertical="center"/>
      <protection/>
    </xf>
    <xf numFmtId="10" fontId="4" fillId="0" borderId="1" xfId="21" applyNumberFormat="1" applyFont="1" applyBorder="1" applyAlignment="1">
      <alignment vertical="center" wrapText="1"/>
    </xf>
    <xf numFmtId="44" fontId="4" fillId="0" borderId="1" xfId="20" applyFont="1" applyBorder="1" applyAlignment="1">
      <alignment vertical="center" wrapText="1"/>
    </xf>
    <xf numFmtId="44" fontId="0" fillId="0" borderId="0" xfId="0" applyNumberFormat="1"/>
    <xf numFmtId="0" fontId="0" fillId="0" borderId="1" xfId="22" applyFont="1" applyBorder="1">
      <alignment/>
      <protection/>
    </xf>
    <xf numFmtId="0" fontId="0" fillId="5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25" applyFont="1" applyBorder="1" applyAlignment="1">
      <alignment vertical="center"/>
      <protection/>
    </xf>
    <xf numFmtId="0" fontId="6" fillId="0" borderId="3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4" borderId="3" xfId="20" applyFont="1" applyFill="1" applyBorder="1"/>
    <xf numFmtId="44" fontId="0" fillId="0" borderId="0" xfId="0" applyNumberFormat="1" applyAlignment="1">
      <alignment vertical="center"/>
    </xf>
    <xf numFmtId="0" fontId="0" fillId="5" borderId="3" xfId="0" applyFont="1" applyFill="1" applyBorder="1"/>
    <xf numFmtId="0" fontId="5" fillId="3" borderId="0" xfId="0" applyFont="1" applyFill="1" applyAlignment="1">
      <alignment horizontal="left" vertical="center"/>
    </xf>
    <xf numFmtId="0" fontId="0" fillId="5" borderId="3" xfId="0" applyFont="1" applyFill="1" applyBorder="1"/>
    <xf numFmtId="49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8" fillId="0" borderId="7" xfId="22" applyFont="1" applyBorder="1">
      <alignment/>
      <protection/>
    </xf>
    <xf numFmtId="0" fontId="8" fillId="3" borderId="8" xfId="22" applyFont="1" applyFill="1" applyBorder="1">
      <alignment/>
      <protection/>
    </xf>
    <xf numFmtId="0" fontId="6" fillId="5" borderId="4" xfId="22" applyFont="1" applyFill="1" applyBorder="1" applyAlignment="1">
      <alignment vertical="center" wrapText="1"/>
      <protection/>
    </xf>
    <xf numFmtId="0" fontId="6" fillId="5" borderId="9" xfId="22" applyFont="1" applyFill="1" applyBorder="1" applyAlignment="1">
      <alignment vertical="center" wrapText="1"/>
      <protection/>
    </xf>
    <xf numFmtId="0" fontId="10" fillId="4" borderId="10" xfId="22" applyFont="1" applyFill="1" applyBorder="1" applyAlignment="1">
      <alignment horizontal="left" vertical="center" wrapText="1"/>
      <protection/>
    </xf>
    <xf numFmtId="0" fontId="10" fillId="4" borderId="11" xfId="22" applyFont="1" applyFill="1" applyBorder="1" applyAlignment="1">
      <alignment horizontal="left" vertical="center" wrapText="1"/>
      <protection/>
    </xf>
    <xf numFmtId="49" fontId="0" fillId="0" borderId="0" xfId="22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44" fontId="0" fillId="0" borderId="0" xfId="20" applyFont="1" applyBorder="1" applyAlignment="1">
      <alignment horizontal="center" vertical="center"/>
    </xf>
    <xf numFmtId="2" fontId="0" fillId="0" borderId="1" xfId="22" applyNumberFormat="1" applyFont="1" applyBorder="1" applyAlignment="1">
      <alignment horizontal="center" vertical="center"/>
      <protection/>
    </xf>
    <xf numFmtId="9" fontId="0" fillId="0" borderId="1" xfId="22" applyNumberFormat="1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Měna 2" xfId="24"/>
    <cellStyle name="Normální 17 2" xfId="25"/>
    <cellStyle name="Normální 18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zoomScale="70" zoomScaleNormal="70" workbookViewId="0" topLeftCell="A1">
      <selection activeCell="E49" sqref="E49"/>
    </sheetView>
  </sheetViews>
  <sheetFormatPr defaultColWidth="9.140625" defaultRowHeight="15"/>
  <cols>
    <col min="1" max="1" width="3.140625" style="0" customWidth="1"/>
    <col min="2" max="2" width="8.7109375" style="10" bestFit="1" customWidth="1"/>
    <col min="3" max="3" width="76.57421875" style="0" customWidth="1"/>
    <col min="4" max="8" width="19.28125" style="0" customWidth="1"/>
    <col min="9" max="9" width="3.00390625" style="0" customWidth="1"/>
    <col min="10" max="11" width="22.28125" style="0" customWidth="1"/>
    <col min="12" max="12" width="19.28125" style="0" customWidth="1"/>
    <col min="14" max="14" width="12.00390625" style="0" bestFit="1" customWidth="1"/>
  </cols>
  <sheetData>
    <row r="1" spans="1:12" ht="15">
      <c r="A1" s="32"/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6">
      <c r="A2" s="32"/>
      <c r="B2" s="65" t="s">
        <v>108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6">
      <c r="A3" s="32"/>
      <c r="B3" s="33"/>
      <c r="C3" s="34"/>
      <c r="D3" s="32"/>
      <c r="E3" s="32"/>
      <c r="F3" s="32"/>
      <c r="G3" s="32"/>
      <c r="H3" s="32"/>
      <c r="I3" s="32"/>
      <c r="J3" s="32"/>
      <c r="K3" s="34"/>
      <c r="L3" s="32"/>
    </row>
    <row r="4" spans="1:12" ht="15.6">
      <c r="A4" s="32"/>
      <c r="B4" s="73" t="s">
        <v>104</v>
      </c>
      <c r="C4" s="34"/>
      <c r="D4" s="32"/>
      <c r="E4" s="32"/>
      <c r="F4" s="32"/>
      <c r="G4" s="32"/>
      <c r="H4" s="32"/>
      <c r="I4" s="32"/>
      <c r="J4" s="32"/>
      <c r="K4" s="34"/>
      <c r="L4" s="32"/>
    </row>
    <row r="5" spans="1:12" ht="15">
      <c r="A5" s="32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>
      <c r="A6" s="32"/>
      <c r="B6" s="67" t="s">
        <v>0</v>
      </c>
      <c r="C6" s="68" t="s">
        <v>1</v>
      </c>
      <c r="D6" s="68" t="s">
        <v>2</v>
      </c>
      <c r="E6" s="68" t="s">
        <v>3</v>
      </c>
      <c r="F6" s="69" t="s">
        <v>4</v>
      </c>
      <c r="G6" s="69"/>
      <c r="H6" s="69"/>
      <c r="I6" s="29"/>
      <c r="J6" s="70" t="s">
        <v>44</v>
      </c>
      <c r="K6" s="71"/>
      <c r="L6" s="72" t="s">
        <v>43</v>
      </c>
    </row>
    <row r="7" spans="1:12" ht="15">
      <c r="A7" s="32"/>
      <c r="B7" s="67"/>
      <c r="C7" s="68"/>
      <c r="D7" s="68"/>
      <c r="E7" s="68"/>
      <c r="F7" s="13" t="s">
        <v>5</v>
      </c>
      <c r="G7" s="13" t="s">
        <v>6</v>
      </c>
      <c r="H7" s="13" t="s">
        <v>7</v>
      </c>
      <c r="I7" s="30"/>
      <c r="J7" s="13" t="s">
        <v>6</v>
      </c>
      <c r="K7" s="13" t="s">
        <v>7</v>
      </c>
      <c r="L7" s="72"/>
    </row>
    <row r="8" spans="1:12" ht="15">
      <c r="A8" s="32"/>
      <c r="B8" s="14" t="s">
        <v>8</v>
      </c>
      <c r="C8" s="15" t="s">
        <v>9</v>
      </c>
      <c r="D8" s="16"/>
      <c r="E8" s="16"/>
      <c r="F8" s="17"/>
      <c r="G8" s="18"/>
      <c r="H8" s="18"/>
      <c r="I8" s="2"/>
      <c r="J8" s="18"/>
      <c r="K8" s="18"/>
      <c r="L8" s="72"/>
    </row>
    <row r="9" spans="1:14" s="44" customFormat="1" ht="18" customHeight="1">
      <c r="A9" s="40"/>
      <c r="B9" s="26" t="s">
        <v>10</v>
      </c>
      <c r="C9" s="66" t="s">
        <v>101</v>
      </c>
      <c r="D9" s="56">
        <v>54</v>
      </c>
      <c r="E9" s="41" t="s">
        <v>11</v>
      </c>
      <c r="F9" s="62"/>
      <c r="G9" s="42">
        <f>D9*F9</f>
        <v>0</v>
      </c>
      <c r="H9" s="42" t="s">
        <v>12</v>
      </c>
      <c r="I9" s="42"/>
      <c r="J9" s="42">
        <f aca="true" t="shared" si="0" ref="J9:J11">G9*1.21</f>
        <v>0</v>
      </c>
      <c r="K9" s="42" t="s">
        <v>12</v>
      </c>
      <c r="L9" s="43">
        <f aca="true" t="shared" si="1" ref="L9:L11">J9-G9</f>
        <v>0</v>
      </c>
      <c r="N9" s="63"/>
    </row>
    <row r="10" spans="1:14" s="44" customFormat="1" ht="18" customHeight="1">
      <c r="A10" s="40"/>
      <c r="B10" s="26" t="s">
        <v>13</v>
      </c>
      <c r="C10" s="66" t="s">
        <v>102</v>
      </c>
      <c r="D10" s="56">
        <v>44</v>
      </c>
      <c r="E10" s="45" t="s">
        <v>11</v>
      </c>
      <c r="F10" s="62"/>
      <c r="G10" s="43">
        <f aca="true" t="shared" si="2" ref="G10:G11">D10*F10</f>
        <v>0</v>
      </c>
      <c r="H10" s="43" t="s">
        <v>12</v>
      </c>
      <c r="I10" s="43"/>
      <c r="J10" s="43">
        <f t="shared" si="0"/>
        <v>0</v>
      </c>
      <c r="K10" s="43" t="s">
        <v>12</v>
      </c>
      <c r="L10" s="43">
        <f t="shared" si="1"/>
        <v>0</v>
      </c>
      <c r="N10" s="63"/>
    </row>
    <row r="11" spans="1:14" s="44" customFormat="1" ht="18" customHeight="1">
      <c r="A11" s="40"/>
      <c r="B11" s="26" t="s">
        <v>14</v>
      </c>
      <c r="C11" s="64" t="s">
        <v>78</v>
      </c>
      <c r="D11" s="56">
        <v>8</v>
      </c>
      <c r="E11" s="45" t="s">
        <v>11</v>
      </c>
      <c r="F11" s="62"/>
      <c r="G11" s="43">
        <f t="shared" si="2"/>
        <v>0</v>
      </c>
      <c r="H11" s="43" t="s">
        <v>12</v>
      </c>
      <c r="I11" s="43"/>
      <c r="J11" s="43">
        <f t="shared" si="0"/>
        <v>0</v>
      </c>
      <c r="K11" s="43" t="s">
        <v>12</v>
      </c>
      <c r="L11" s="43">
        <f t="shared" si="1"/>
        <v>0</v>
      </c>
      <c r="N11" s="63"/>
    </row>
    <row r="12" spans="1:14" s="44" customFormat="1" ht="18" customHeight="1">
      <c r="A12" s="40"/>
      <c r="B12" s="26" t="s">
        <v>15</v>
      </c>
      <c r="C12" s="64" t="s">
        <v>79</v>
      </c>
      <c r="D12" s="56">
        <v>67</v>
      </c>
      <c r="E12" s="41" t="s">
        <v>11</v>
      </c>
      <c r="F12" s="62"/>
      <c r="G12" s="42">
        <f>D12*F12</f>
        <v>0</v>
      </c>
      <c r="H12" s="42" t="s">
        <v>12</v>
      </c>
      <c r="I12" s="42"/>
      <c r="J12" s="42">
        <f aca="true" t="shared" si="3" ref="J12">G12*1.21</f>
        <v>0</v>
      </c>
      <c r="K12" s="42" t="s">
        <v>12</v>
      </c>
      <c r="L12" s="43">
        <f aca="true" t="shared" si="4" ref="L12:L24">J12-G12</f>
        <v>0</v>
      </c>
      <c r="N12" s="63"/>
    </row>
    <row r="13" spans="1:14" s="44" customFormat="1" ht="18" customHeight="1">
      <c r="A13" s="40"/>
      <c r="B13" s="26" t="s">
        <v>45</v>
      </c>
      <c r="C13" s="64" t="s">
        <v>80</v>
      </c>
      <c r="D13" s="56">
        <v>17</v>
      </c>
      <c r="E13" s="45" t="s">
        <v>11</v>
      </c>
      <c r="F13" s="62"/>
      <c r="G13" s="43">
        <f aca="true" t="shared" si="5" ref="G13:G24">D13*F13</f>
        <v>0</v>
      </c>
      <c r="H13" s="43" t="s">
        <v>12</v>
      </c>
      <c r="I13" s="43"/>
      <c r="J13" s="43">
        <f aca="true" t="shared" si="6" ref="J13:J24">G13*1.21</f>
        <v>0</v>
      </c>
      <c r="K13" s="43" t="s">
        <v>12</v>
      </c>
      <c r="L13" s="43">
        <f aca="true" t="shared" si="7" ref="L13:L17">J13-G13</f>
        <v>0</v>
      </c>
      <c r="N13" s="63"/>
    </row>
    <row r="14" spans="1:14" s="44" customFormat="1" ht="18" customHeight="1">
      <c r="A14" s="40"/>
      <c r="B14" s="26" t="s">
        <v>46</v>
      </c>
      <c r="C14" s="64" t="s">
        <v>81</v>
      </c>
      <c r="D14" s="56">
        <v>2</v>
      </c>
      <c r="E14" s="45" t="s">
        <v>11</v>
      </c>
      <c r="F14" s="62"/>
      <c r="G14" s="43">
        <f t="shared" si="5"/>
        <v>0</v>
      </c>
      <c r="H14" s="43" t="s">
        <v>12</v>
      </c>
      <c r="I14" s="43"/>
      <c r="J14" s="43">
        <f t="shared" si="6"/>
        <v>0</v>
      </c>
      <c r="K14" s="43" t="s">
        <v>12</v>
      </c>
      <c r="L14" s="43">
        <f t="shared" si="7"/>
        <v>0</v>
      </c>
      <c r="N14" s="63"/>
    </row>
    <row r="15" spans="1:14" s="44" customFormat="1" ht="18" customHeight="1">
      <c r="A15" s="40"/>
      <c r="B15" s="26" t="s">
        <v>47</v>
      </c>
      <c r="C15" s="64" t="s">
        <v>82</v>
      </c>
      <c r="D15" s="56">
        <v>12</v>
      </c>
      <c r="E15" s="45" t="s">
        <v>11</v>
      </c>
      <c r="F15" s="62"/>
      <c r="G15" s="43">
        <f t="shared" si="5"/>
        <v>0</v>
      </c>
      <c r="H15" s="43" t="s">
        <v>12</v>
      </c>
      <c r="I15" s="43"/>
      <c r="J15" s="43">
        <f t="shared" si="6"/>
        <v>0</v>
      </c>
      <c r="K15" s="43" t="s">
        <v>12</v>
      </c>
      <c r="L15" s="43">
        <f t="shared" si="4"/>
        <v>0</v>
      </c>
      <c r="N15" s="63"/>
    </row>
    <row r="16" spans="1:14" s="44" customFormat="1" ht="18" customHeight="1">
      <c r="A16" s="40"/>
      <c r="B16" s="26" t="s">
        <v>48</v>
      </c>
      <c r="C16" s="64" t="s">
        <v>83</v>
      </c>
      <c r="D16" s="56">
        <v>10</v>
      </c>
      <c r="E16" s="45" t="s">
        <v>11</v>
      </c>
      <c r="F16" s="62"/>
      <c r="G16" s="43">
        <f t="shared" si="5"/>
        <v>0</v>
      </c>
      <c r="H16" s="42" t="s">
        <v>12</v>
      </c>
      <c r="I16" s="43"/>
      <c r="J16" s="43">
        <f t="shared" si="6"/>
        <v>0</v>
      </c>
      <c r="K16" s="43" t="s">
        <v>12</v>
      </c>
      <c r="L16" s="43">
        <f t="shared" si="7"/>
        <v>0</v>
      </c>
      <c r="N16" s="63"/>
    </row>
    <row r="17" spans="1:14" s="44" customFormat="1" ht="18" customHeight="1">
      <c r="A17" s="40"/>
      <c r="B17" s="26" t="s">
        <v>58</v>
      </c>
      <c r="C17" s="64" t="s">
        <v>84</v>
      </c>
      <c r="D17" s="56">
        <v>65</v>
      </c>
      <c r="E17" s="45" t="s">
        <v>11</v>
      </c>
      <c r="F17" s="62"/>
      <c r="G17" s="43">
        <f t="shared" si="5"/>
        <v>0</v>
      </c>
      <c r="H17" s="43" t="s">
        <v>12</v>
      </c>
      <c r="I17" s="43"/>
      <c r="J17" s="43">
        <f t="shared" si="6"/>
        <v>0</v>
      </c>
      <c r="K17" s="43" t="s">
        <v>12</v>
      </c>
      <c r="L17" s="43">
        <f t="shared" si="7"/>
        <v>0</v>
      </c>
      <c r="N17" s="63"/>
    </row>
    <row r="18" spans="1:14" s="44" customFormat="1" ht="18" customHeight="1">
      <c r="A18" s="40"/>
      <c r="B18" s="26" t="s">
        <v>59</v>
      </c>
      <c r="C18" s="64" t="s">
        <v>85</v>
      </c>
      <c r="D18" s="56">
        <v>17</v>
      </c>
      <c r="E18" s="45" t="s">
        <v>11</v>
      </c>
      <c r="F18" s="62"/>
      <c r="G18" s="43">
        <f t="shared" si="5"/>
        <v>0</v>
      </c>
      <c r="H18" s="43" t="s">
        <v>12</v>
      </c>
      <c r="I18" s="43"/>
      <c r="J18" s="43">
        <f t="shared" si="6"/>
        <v>0</v>
      </c>
      <c r="K18" s="43" t="s">
        <v>12</v>
      </c>
      <c r="L18" s="43">
        <f t="shared" si="4"/>
        <v>0</v>
      </c>
      <c r="N18" s="63"/>
    </row>
    <row r="19" spans="1:14" s="44" customFormat="1" ht="18" customHeight="1">
      <c r="A19" s="40"/>
      <c r="B19" s="26" t="s">
        <v>62</v>
      </c>
      <c r="C19" s="64" t="s">
        <v>86</v>
      </c>
      <c r="D19" s="56">
        <v>12</v>
      </c>
      <c r="E19" s="41" t="s">
        <v>11</v>
      </c>
      <c r="F19" s="62"/>
      <c r="G19" s="43">
        <f t="shared" si="5"/>
        <v>0</v>
      </c>
      <c r="H19" s="43" t="s">
        <v>12</v>
      </c>
      <c r="I19" s="43"/>
      <c r="J19" s="43">
        <f t="shared" si="6"/>
        <v>0</v>
      </c>
      <c r="K19" s="43" t="s">
        <v>12</v>
      </c>
      <c r="L19" s="43">
        <f t="shared" si="4"/>
        <v>0</v>
      </c>
      <c r="N19" s="63"/>
    </row>
    <row r="20" spans="1:14" s="44" customFormat="1" ht="18" customHeight="1">
      <c r="A20" s="40"/>
      <c r="B20" s="26" t="s">
        <v>63</v>
      </c>
      <c r="C20" s="64" t="s">
        <v>87</v>
      </c>
      <c r="D20" s="56">
        <v>18</v>
      </c>
      <c r="E20" s="41" t="s">
        <v>11</v>
      </c>
      <c r="F20" s="62"/>
      <c r="G20" s="43">
        <f t="shared" si="5"/>
        <v>0</v>
      </c>
      <c r="H20" s="43" t="s">
        <v>12</v>
      </c>
      <c r="I20" s="43"/>
      <c r="J20" s="43">
        <f t="shared" si="6"/>
        <v>0</v>
      </c>
      <c r="K20" s="43" t="s">
        <v>12</v>
      </c>
      <c r="L20" s="43">
        <f t="shared" si="4"/>
        <v>0</v>
      </c>
      <c r="N20" s="63"/>
    </row>
    <row r="21" spans="1:14" s="44" customFormat="1" ht="18" customHeight="1">
      <c r="A21" s="40"/>
      <c r="B21" s="26" t="s">
        <v>64</v>
      </c>
      <c r="C21" s="64" t="s">
        <v>88</v>
      </c>
      <c r="D21" s="56">
        <v>18</v>
      </c>
      <c r="E21" s="41" t="s">
        <v>11</v>
      </c>
      <c r="F21" s="62"/>
      <c r="G21" s="43">
        <f t="shared" si="5"/>
        <v>0</v>
      </c>
      <c r="H21" s="43" t="s">
        <v>12</v>
      </c>
      <c r="I21" s="43"/>
      <c r="J21" s="43">
        <f t="shared" si="6"/>
        <v>0</v>
      </c>
      <c r="K21" s="43" t="s">
        <v>12</v>
      </c>
      <c r="L21" s="43">
        <f t="shared" si="4"/>
        <v>0</v>
      </c>
      <c r="N21" s="63"/>
    </row>
    <row r="22" spans="1:14" s="44" customFormat="1" ht="18" customHeight="1">
      <c r="A22" s="40"/>
      <c r="B22" s="26" t="s">
        <v>72</v>
      </c>
      <c r="C22" s="64" t="s">
        <v>89</v>
      </c>
      <c r="D22" s="56">
        <v>15</v>
      </c>
      <c r="E22" s="41" t="s">
        <v>11</v>
      </c>
      <c r="F22" s="62"/>
      <c r="G22" s="43">
        <f t="shared" si="5"/>
        <v>0</v>
      </c>
      <c r="H22" s="43" t="s">
        <v>12</v>
      </c>
      <c r="I22" s="43"/>
      <c r="J22" s="43">
        <f t="shared" si="6"/>
        <v>0</v>
      </c>
      <c r="K22" s="43" t="s">
        <v>12</v>
      </c>
      <c r="L22" s="43">
        <f t="shared" si="4"/>
        <v>0</v>
      </c>
      <c r="N22" s="63"/>
    </row>
    <row r="23" spans="1:14" s="44" customFormat="1" ht="18" customHeight="1">
      <c r="A23" s="40"/>
      <c r="B23" s="26" t="s">
        <v>65</v>
      </c>
      <c r="C23" s="64" t="s">
        <v>91</v>
      </c>
      <c r="D23" s="56">
        <v>3</v>
      </c>
      <c r="E23" s="41" t="s">
        <v>11</v>
      </c>
      <c r="F23" s="62"/>
      <c r="G23" s="43">
        <f t="shared" si="5"/>
        <v>0</v>
      </c>
      <c r="H23" s="43" t="s">
        <v>12</v>
      </c>
      <c r="I23" s="43"/>
      <c r="J23" s="43">
        <f t="shared" si="6"/>
        <v>0</v>
      </c>
      <c r="K23" s="43" t="s">
        <v>12</v>
      </c>
      <c r="L23" s="43">
        <f t="shared" si="4"/>
        <v>0</v>
      </c>
      <c r="N23" s="63"/>
    </row>
    <row r="24" spans="1:14" s="44" customFormat="1" ht="18" customHeight="1">
      <c r="A24" s="40"/>
      <c r="B24" s="26" t="s">
        <v>68</v>
      </c>
      <c r="C24" s="64" t="s">
        <v>90</v>
      </c>
      <c r="D24" s="56">
        <v>16</v>
      </c>
      <c r="E24" s="45" t="s">
        <v>11</v>
      </c>
      <c r="F24" s="62"/>
      <c r="G24" s="43">
        <f t="shared" si="5"/>
        <v>0</v>
      </c>
      <c r="H24" s="43" t="s">
        <v>12</v>
      </c>
      <c r="I24" s="43"/>
      <c r="J24" s="43">
        <f t="shared" si="6"/>
        <v>0</v>
      </c>
      <c r="K24" s="43" t="s">
        <v>12</v>
      </c>
      <c r="L24" s="43">
        <f t="shared" si="4"/>
        <v>0</v>
      </c>
      <c r="N24" s="63"/>
    </row>
    <row r="25" spans="2:12" ht="15">
      <c r="B25" s="26"/>
      <c r="C25" s="59" t="s">
        <v>93</v>
      </c>
      <c r="D25" s="60">
        <f>SUM(D9:D24)</f>
        <v>378</v>
      </c>
      <c r="E25" s="1"/>
      <c r="F25" s="35"/>
      <c r="G25" s="2"/>
      <c r="H25" s="2"/>
      <c r="I25" s="2"/>
      <c r="J25" s="2"/>
      <c r="K25" s="2"/>
      <c r="L25" s="2"/>
    </row>
    <row r="26" spans="1:12" s="44" customFormat="1" ht="18" customHeight="1">
      <c r="A26" s="40"/>
      <c r="B26" s="26" t="s">
        <v>69</v>
      </c>
      <c r="C26" s="61" t="s">
        <v>73</v>
      </c>
      <c r="D26" s="57">
        <v>10</v>
      </c>
      <c r="E26" s="45" t="s">
        <v>11</v>
      </c>
      <c r="F26" s="46"/>
      <c r="G26" s="43">
        <f aca="true" t="shared" si="8" ref="G26:G31">D26*F26</f>
        <v>0</v>
      </c>
      <c r="H26" s="43" t="s">
        <v>12</v>
      </c>
      <c r="I26" s="43"/>
      <c r="J26" s="43">
        <f aca="true" t="shared" si="9" ref="J26">G26*1.21</f>
        <v>0</v>
      </c>
      <c r="K26" s="43" t="s">
        <v>12</v>
      </c>
      <c r="L26" s="43">
        <f aca="true" t="shared" si="10" ref="L26">J26-G26</f>
        <v>0</v>
      </c>
    </row>
    <row r="27" spans="1:12" s="44" customFormat="1" ht="18" customHeight="1">
      <c r="A27" s="40"/>
      <c r="B27" s="26" t="s">
        <v>70</v>
      </c>
      <c r="C27" s="61" t="s">
        <v>55</v>
      </c>
      <c r="D27" s="57">
        <v>2436</v>
      </c>
      <c r="E27" s="45" t="s">
        <v>56</v>
      </c>
      <c r="F27" s="46"/>
      <c r="G27" s="43">
        <f t="shared" si="8"/>
        <v>0</v>
      </c>
      <c r="H27" s="43" t="s">
        <v>12</v>
      </c>
      <c r="I27" s="43"/>
      <c r="J27" s="43">
        <f>G27*1.21</f>
        <v>0</v>
      </c>
      <c r="K27" s="43" t="s">
        <v>12</v>
      </c>
      <c r="L27" s="43">
        <f>J27-G27</f>
        <v>0</v>
      </c>
    </row>
    <row r="28" spans="1:12" s="44" customFormat="1" ht="18" customHeight="1">
      <c r="A28" s="40"/>
      <c r="B28" s="26" t="s">
        <v>71</v>
      </c>
      <c r="C28" s="61" t="s">
        <v>92</v>
      </c>
      <c r="D28" s="57">
        <v>20</v>
      </c>
      <c r="E28" s="45" t="s">
        <v>11</v>
      </c>
      <c r="F28" s="46"/>
      <c r="G28" s="43">
        <f t="shared" si="8"/>
        <v>0</v>
      </c>
      <c r="H28" s="43" t="s">
        <v>12</v>
      </c>
      <c r="I28" s="43"/>
      <c r="J28" s="43">
        <f aca="true" t="shared" si="11" ref="J28">G28*1.21</f>
        <v>0</v>
      </c>
      <c r="K28" s="43" t="s">
        <v>12</v>
      </c>
      <c r="L28" s="43">
        <f aca="true" t="shared" si="12" ref="L28">J28-G28</f>
        <v>0</v>
      </c>
    </row>
    <row r="29" spans="1:12" s="44" customFormat="1" ht="18" customHeight="1">
      <c r="A29" s="40"/>
      <c r="B29" s="26" t="s">
        <v>74</v>
      </c>
      <c r="C29" s="61" t="s">
        <v>94</v>
      </c>
      <c r="D29" s="57">
        <v>4</v>
      </c>
      <c r="E29" s="45" t="s">
        <v>11</v>
      </c>
      <c r="F29" s="46"/>
      <c r="G29" s="43">
        <f t="shared" si="8"/>
        <v>0</v>
      </c>
      <c r="H29" s="43" t="s">
        <v>12</v>
      </c>
      <c r="I29" s="43"/>
      <c r="J29" s="43">
        <f aca="true" t="shared" si="13" ref="J29:J30">G29*1.21</f>
        <v>0</v>
      </c>
      <c r="K29" s="43" t="s">
        <v>12</v>
      </c>
      <c r="L29" s="43">
        <f aca="true" t="shared" si="14" ref="L29:L31">J29-G29</f>
        <v>0</v>
      </c>
    </row>
    <row r="30" spans="1:12" s="44" customFormat="1" ht="18" customHeight="1">
      <c r="A30" s="40"/>
      <c r="B30" s="26" t="s">
        <v>75</v>
      </c>
      <c r="C30" s="61" t="s">
        <v>95</v>
      </c>
      <c r="D30" s="57">
        <v>1</v>
      </c>
      <c r="E30" s="45" t="s">
        <v>11</v>
      </c>
      <c r="F30" s="46"/>
      <c r="G30" s="43">
        <f t="shared" si="8"/>
        <v>0</v>
      </c>
      <c r="H30" s="43" t="s">
        <v>12</v>
      </c>
      <c r="I30" s="43"/>
      <c r="J30" s="43">
        <f t="shared" si="13"/>
        <v>0</v>
      </c>
      <c r="K30" s="43" t="s">
        <v>12</v>
      </c>
      <c r="L30" s="43">
        <f t="shared" si="14"/>
        <v>0</v>
      </c>
    </row>
    <row r="31" spans="1:12" s="44" customFormat="1" ht="18" customHeight="1">
      <c r="A31" s="40"/>
      <c r="B31" s="85" t="s">
        <v>76</v>
      </c>
      <c r="C31" s="61" t="s">
        <v>96</v>
      </c>
      <c r="D31" s="57">
        <v>1</v>
      </c>
      <c r="E31" s="45" t="s">
        <v>11</v>
      </c>
      <c r="F31" s="46"/>
      <c r="G31" s="43">
        <f t="shared" si="8"/>
        <v>0</v>
      </c>
      <c r="H31" s="43" t="s">
        <v>12</v>
      </c>
      <c r="I31" s="43"/>
      <c r="J31" s="43">
        <f>G31*1.21</f>
        <v>0</v>
      </c>
      <c r="K31" s="43" t="s">
        <v>12</v>
      </c>
      <c r="L31" s="43">
        <f t="shared" si="14"/>
        <v>0</v>
      </c>
    </row>
    <row r="32" spans="1:12" s="44" customFormat="1" ht="18" customHeight="1">
      <c r="A32" s="40"/>
      <c r="B32" s="80"/>
      <c r="C32" s="81"/>
      <c r="D32" s="82"/>
      <c r="E32" s="83"/>
      <c r="F32" s="83"/>
      <c r="G32" s="84"/>
      <c r="H32" s="84"/>
      <c r="I32" s="84"/>
      <c r="J32" s="84"/>
      <c r="K32" s="84"/>
      <c r="L32" s="84"/>
    </row>
    <row r="33" spans="1:12" ht="15">
      <c r="A33" s="32"/>
      <c r="B33" s="14" t="s">
        <v>17</v>
      </c>
      <c r="C33" s="15" t="s">
        <v>18</v>
      </c>
      <c r="D33" s="16"/>
      <c r="E33" s="16"/>
      <c r="F33" s="16"/>
      <c r="G33" s="18"/>
      <c r="H33" s="18"/>
      <c r="I33" s="2"/>
      <c r="J33" s="18"/>
      <c r="K33" s="18"/>
      <c r="L33" s="18"/>
    </row>
    <row r="34" spans="1:12" s="44" customFormat="1" ht="18" customHeight="1">
      <c r="A34" s="40"/>
      <c r="B34" s="12" t="s">
        <v>19</v>
      </c>
      <c r="C34" s="47" t="s">
        <v>40</v>
      </c>
      <c r="D34" s="45">
        <v>373</v>
      </c>
      <c r="E34" s="45" t="s">
        <v>11</v>
      </c>
      <c r="F34" s="46"/>
      <c r="G34" s="43">
        <f aca="true" t="shared" si="15" ref="G34">D34*F34</f>
        <v>0</v>
      </c>
      <c r="H34" s="43" t="s">
        <v>12</v>
      </c>
      <c r="I34" s="43"/>
      <c r="J34" s="43">
        <f aca="true" t="shared" si="16" ref="J34:J38">G34*1.21</f>
        <v>0</v>
      </c>
      <c r="K34" s="43" t="s">
        <v>12</v>
      </c>
      <c r="L34" s="43">
        <f aca="true" t="shared" si="17" ref="L34:L39">J34-G34</f>
        <v>0</v>
      </c>
    </row>
    <row r="35" spans="1:12" s="44" customFormat="1" ht="18" customHeight="1">
      <c r="A35" s="40"/>
      <c r="B35" s="12" t="s">
        <v>20</v>
      </c>
      <c r="C35" s="47" t="s">
        <v>103</v>
      </c>
      <c r="D35" s="45">
        <v>378</v>
      </c>
      <c r="E35" s="45" t="s">
        <v>11</v>
      </c>
      <c r="F35" s="46"/>
      <c r="G35" s="43">
        <f>D35*F35</f>
        <v>0</v>
      </c>
      <c r="H35" s="43" t="s">
        <v>12</v>
      </c>
      <c r="I35" s="43"/>
      <c r="J35" s="43">
        <f t="shared" si="16"/>
        <v>0</v>
      </c>
      <c r="K35" s="43" t="s">
        <v>12</v>
      </c>
      <c r="L35" s="43">
        <f t="shared" si="17"/>
        <v>0</v>
      </c>
    </row>
    <row r="36" spans="1:12" s="44" customFormat="1" ht="18" customHeight="1">
      <c r="A36" s="40"/>
      <c r="B36" s="12" t="s">
        <v>49</v>
      </c>
      <c r="C36" s="58" t="s">
        <v>57</v>
      </c>
      <c r="D36" s="45">
        <f>D27</f>
        <v>2436</v>
      </c>
      <c r="E36" s="45" t="s">
        <v>56</v>
      </c>
      <c r="F36" s="46"/>
      <c r="G36" s="43">
        <f aca="true" t="shared" si="18" ref="G36:G39">D36*F36</f>
        <v>0</v>
      </c>
      <c r="H36" s="43" t="s">
        <v>12</v>
      </c>
      <c r="I36" s="43"/>
      <c r="J36" s="43">
        <f t="shared" si="16"/>
        <v>0</v>
      </c>
      <c r="K36" s="43" t="s">
        <v>12</v>
      </c>
      <c r="L36" s="43">
        <f t="shared" si="17"/>
        <v>0</v>
      </c>
    </row>
    <row r="37" spans="1:12" s="44" customFormat="1" ht="18" customHeight="1">
      <c r="A37" s="40"/>
      <c r="B37" s="12" t="s">
        <v>54</v>
      </c>
      <c r="C37" s="58" t="s">
        <v>97</v>
      </c>
      <c r="D37" s="45">
        <f>D28</f>
        <v>20</v>
      </c>
      <c r="E37" s="45" t="s">
        <v>11</v>
      </c>
      <c r="F37" s="46"/>
      <c r="G37" s="43">
        <f aca="true" t="shared" si="19" ref="G37">D37*F37</f>
        <v>0</v>
      </c>
      <c r="H37" s="43" t="s">
        <v>12</v>
      </c>
      <c r="I37" s="43"/>
      <c r="J37" s="43">
        <f aca="true" t="shared" si="20" ref="J37:J39">G37*1.21</f>
        <v>0</v>
      </c>
      <c r="K37" s="43" t="s">
        <v>12</v>
      </c>
      <c r="L37" s="43">
        <f aca="true" t="shared" si="21" ref="L37">J37-G37</f>
        <v>0</v>
      </c>
    </row>
    <row r="38" spans="1:12" s="44" customFormat="1" ht="18" customHeight="1">
      <c r="A38" s="40"/>
      <c r="B38" s="12" t="s">
        <v>52</v>
      </c>
      <c r="C38" s="47" t="s">
        <v>77</v>
      </c>
      <c r="D38" s="45">
        <v>5</v>
      </c>
      <c r="E38" s="45" t="s">
        <v>11</v>
      </c>
      <c r="F38" s="46"/>
      <c r="G38" s="43">
        <f t="shared" si="18"/>
        <v>0</v>
      </c>
      <c r="H38" s="43" t="s">
        <v>12</v>
      </c>
      <c r="I38" s="43"/>
      <c r="J38" s="43">
        <f t="shared" si="16"/>
        <v>0</v>
      </c>
      <c r="K38" s="43" t="s">
        <v>12</v>
      </c>
      <c r="L38" s="43">
        <f t="shared" si="17"/>
        <v>0</v>
      </c>
    </row>
    <row r="39" spans="1:12" s="44" customFormat="1" ht="18" customHeight="1">
      <c r="A39" s="40"/>
      <c r="B39" s="12" t="s">
        <v>61</v>
      </c>
      <c r="C39" s="47" t="s">
        <v>60</v>
      </c>
      <c r="D39" s="45">
        <v>6</v>
      </c>
      <c r="E39" s="45" t="s">
        <v>11</v>
      </c>
      <c r="F39" s="46"/>
      <c r="G39" s="43">
        <f t="shared" si="18"/>
        <v>0</v>
      </c>
      <c r="H39" s="43" t="s">
        <v>12</v>
      </c>
      <c r="I39" s="43"/>
      <c r="J39" s="43">
        <f t="shared" si="20"/>
        <v>0</v>
      </c>
      <c r="K39" s="43" t="s">
        <v>12</v>
      </c>
      <c r="L39" s="43">
        <f t="shared" si="17"/>
        <v>0</v>
      </c>
    </row>
    <row r="40" spans="1:12" s="44" customFormat="1" ht="18" customHeight="1">
      <c r="A40" s="40"/>
      <c r="B40" s="12" t="s">
        <v>66</v>
      </c>
      <c r="C40" s="47" t="s">
        <v>67</v>
      </c>
      <c r="D40" s="45">
        <v>1</v>
      </c>
      <c r="E40" s="45" t="s">
        <v>16</v>
      </c>
      <c r="F40" s="46"/>
      <c r="G40" s="42" t="s">
        <v>12</v>
      </c>
      <c r="H40" s="42">
        <f>D40*F40</f>
        <v>0</v>
      </c>
      <c r="I40" s="42"/>
      <c r="J40" s="42" t="s">
        <v>12</v>
      </c>
      <c r="K40" s="42">
        <f>H40*1.21</f>
        <v>0</v>
      </c>
      <c r="L40" s="43">
        <f>K40-H40</f>
        <v>0</v>
      </c>
    </row>
    <row r="41" spans="1:12" ht="15">
      <c r="A41" s="32"/>
      <c r="B41" s="11"/>
      <c r="C41" s="3"/>
      <c r="D41" s="4"/>
      <c r="E41" s="4"/>
      <c r="F41" s="7"/>
      <c r="G41" s="6"/>
      <c r="H41" s="6"/>
      <c r="I41" s="6"/>
      <c r="J41" s="6"/>
      <c r="K41" s="6"/>
      <c r="L41" s="6"/>
    </row>
    <row r="42" spans="1:12" ht="15">
      <c r="A42" s="32"/>
      <c r="B42" s="14" t="s">
        <v>21</v>
      </c>
      <c r="C42" s="15" t="s">
        <v>22</v>
      </c>
      <c r="D42" s="16"/>
      <c r="E42" s="16"/>
      <c r="F42" s="19"/>
      <c r="G42" s="18"/>
      <c r="H42" s="18"/>
      <c r="I42" s="2"/>
      <c r="J42" s="18"/>
      <c r="K42" s="18"/>
      <c r="L42" s="18"/>
    </row>
    <row r="43" spans="1:12" s="44" customFormat="1" ht="18" customHeight="1">
      <c r="A43" s="40"/>
      <c r="B43" s="45" t="s">
        <v>23</v>
      </c>
      <c r="C43" s="47" t="s">
        <v>41</v>
      </c>
      <c r="D43" s="45">
        <f>(D35/2)</f>
        <v>189</v>
      </c>
      <c r="E43" s="45" t="s">
        <v>26</v>
      </c>
      <c r="F43" s="48"/>
      <c r="G43" s="43">
        <f aca="true" t="shared" si="22" ref="G43:G44">D43*F43</f>
        <v>0</v>
      </c>
      <c r="H43" s="43" t="s">
        <v>12</v>
      </c>
      <c r="I43" s="43"/>
      <c r="J43" s="43">
        <f aca="true" t="shared" si="23" ref="J43:J48">G43*1.21</f>
        <v>0</v>
      </c>
      <c r="K43" s="43" t="s">
        <v>12</v>
      </c>
      <c r="L43" s="43">
        <f aca="true" t="shared" si="24" ref="L43:L48">J43-G43</f>
        <v>0</v>
      </c>
    </row>
    <row r="44" spans="1:12" s="44" customFormat="1" ht="18" customHeight="1">
      <c r="A44" s="40"/>
      <c r="B44" s="45" t="s">
        <v>24</v>
      </c>
      <c r="C44" s="47" t="s">
        <v>50</v>
      </c>
      <c r="D44" s="45">
        <v>378</v>
      </c>
      <c r="E44" s="45" t="s">
        <v>11</v>
      </c>
      <c r="F44" s="48"/>
      <c r="G44" s="43">
        <f t="shared" si="22"/>
        <v>0</v>
      </c>
      <c r="H44" s="43" t="s">
        <v>12</v>
      </c>
      <c r="I44" s="43"/>
      <c r="J44" s="43">
        <f t="shared" si="23"/>
        <v>0</v>
      </c>
      <c r="K44" s="43" t="s">
        <v>12</v>
      </c>
      <c r="L44" s="43">
        <f t="shared" si="24"/>
        <v>0</v>
      </c>
    </row>
    <row r="45" spans="1:12" s="44" customFormat="1" ht="18" customHeight="1">
      <c r="A45" s="40"/>
      <c r="B45" s="45" t="s">
        <v>51</v>
      </c>
      <c r="C45" s="47" t="s">
        <v>42</v>
      </c>
      <c r="D45" s="45">
        <v>14</v>
      </c>
      <c r="E45" s="45" t="s">
        <v>11</v>
      </c>
      <c r="F45" s="48"/>
      <c r="G45" s="43">
        <f aca="true" t="shared" si="25" ref="G45:G48">D45*F45</f>
        <v>0</v>
      </c>
      <c r="H45" s="43" t="s">
        <v>12</v>
      </c>
      <c r="I45" s="43"/>
      <c r="J45" s="43">
        <f t="shared" si="23"/>
        <v>0</v>
      </c>
      <c r="K45" s="43" t="s">
        <v>12</v>
      </c>
      <c r="L45" s="43">
        <f t="shared" si="24"/>
        <v>0</v>
      </c>
    </row>
    <row r="46" spans="1:12" s="44" customFormat="1" ht="18" customHeight="1">
      <c r="A46" s="40"/>
      <c r="B46" s="45" t="s">
        <v>25</v>
      </c>
      <c r="C46" s="47" t="s">
        <v>53</v>
      </c>
      <c r="D46" s="45">
        <v>1</v>
      </c>
      <c r="E46" s="45" t="s">
        <v>16</v>
      </c>
      <c r="F46" s="48"/>
      <c r="G46" s="42" t="s">
        <v>12</v>
      </c>
      <c r="H46" s="42">
        <f>D46*F46</f>
        <v>0</v>
      </c>
      <c r="I46" s="42"/>
      <c r="J46" s="42" t="s">
        <v>12</v>
      </c>
      <c r="K46" s="42">
        <f>H46*1.21</f>
        <v>0</v>
      </c>
      <c r="L46" s="43">
        <f>K46-H46</f>
        <v>0</v>
      </c>
    </row>
    <row r="47" spans="1:12" s="44" customFormat="1" ht="18" customHeight="1">
      <c r="A47" s="40"/>
      <c r="B47" s="45" t="s">
        <v>27</v>
      </c>
      <c r="C47" s="47" t="s">
        <v>98</v>
      </c>
      <c r="D47" s="45">
        <v>338</v>
      </c>
      <c r="E47" s="45" t="s">
        <v>11</v>
      </c>
      <c r="F47" s="48"/>
      <c r="G47" s="43">
        <f t="shared" si="25"/>
        <v>0</v>
      </c>
      <c r="H47" s="43" t="s">
        <v>12</v>
      </c>
      <c r="I47" s="42"/>
      <c r="J47" s="43">
        <f t="shared" si="23"/>
        <v>0</v>
      </c>
      <c r="K47" s="43" t="s">
        <v>12</v>
      </c>
      <c r="L47" s="43">
        <f t="shared" si="24"/>
        <v>0</v>
      </c>
    </row>
    <row r="48" spans="1:12" s="44" customFormat="1" ht="18" customHeight="1">
      <c r="A48" s="40"/>
      <c r="B48" s="45" t="s">
        <v>100</v>
      </c>
      <c r="C48" s="55" t="s">
        <v>99</v>
      </c>
      <c r="D48" s="45">
        <v>1</v>
      </c>
      <c r="E48" s="1" t="s">
        <v>16</v>
      </c>
      <c r="F48" s="48"/>
      <c r="G48" s="43">
        <f t="shared" si="25"/>
        <v>0</v>
      </c>
      <c r="H48" s="43" t="s">
        <v>12</v>
      </c>
      <c r="I48" s="43"/>
      <c r="J48" s="43">
        <f t="shared" si="23"/>
        <v>0</v>
      </c>
      <c r="K48" s="43" t="s">
        <v>12</v>
      </c>
      <c r="L48" s="43">
        <f t="shared" si="24"/>
        <v>0</v>
      </c>
    </row>
    <row r="49" spans="1:12" ht="15">
      <c r="A49" s="32"/>
      <c r="B49" s="20" t="s">
        <v>28</v>
      </c>
      <c r="C49" s="21">
        <f>SUM(G9:H48)</f>
        <v>0</v>
      </c>
      <c r="D49" s="15"/>
      <c r="E49" s="15"/>
      <c r="F49" s="22"/>
      <c r="G49" s="21">
        <f>SUM(G9:G48)</f>
        <v>0</v>
      </c>
      <c r="H49" s="21">
        <f>SUM(H9:H48)</f>
        <v>0</v>
      </c>
      <c r="I49" s="31"/>
      <c r="J49" s="21">
        <f>SUM(J9:J48)</f>
        <v>0</v>
      </c>
      <c r="K49" s="21">
        <f>SUM(K9:K48)</f>
        <v>0</v>
      </c>
      <c r="L49" s="21">
        <f>SUM(L9:L48)</f>
        <v>0</v>
      </c>
    </row>
    <row r="50" spans="1:12" ht="15">
      <c r="A50" s="32"/>
      <c r="B50" s="11"/>
      <c r="C50" s="8"/>
      <c r="D50" s="4"/>
      <c r="E50" s="4"/>
      <c r="F50" s="5"/>
      <c r="G50" s="6"/>
      <c r="H50" s="6"/>
      <c r="I50" s="6"/>
      <c r="J50" s="6"/>
      <c r="K50" s="6"/>
      <c r="L50" s="6"/>
    </row>
    <row r="51" spans="1:13" ht="15">
      <c r="A51" s="32"/>
      <c r="B51" s="20"/>
      <c r="C51" s="23" t="s">
        <v>29</v>
      </c>
      <c r="D51" s="24"/>
      <c r="E51" s="24" t="s">
        <v>30</v>
      </c>
      <c r="F51" s="25" t="s">
        <v>31</v>
      </c>
      <c r="G51" s="24" t="s">
        <v>32</v>
      </c>
      <c r="H51" s="24" t="s">
        <v>33</v>
      </c>
      <c r="I51" s="27"/>
      <c r="J51" s="28"/>
      <c r="K51" s="74" t="s">
        <v>105</v>
      </c>
      <c r="L51" s="75"/>
      <c r="M51" s="28"/>
    </row>
    <row r="52" spans="1:13" s="44" customFormat="1" ht="18" customHeight="1">
      <c r="A52" s="40"/>
      <c r="B52" s="12" t="s">
        <v>34</v>
      </c>
      <c r="C52" s="49" t="s">
        <v>35</v>
      </c>
      <c r="D52" s="45"/>
      <c r="E52" s="86">
        <v>1</v>
      </c>
      <c r="F52" s="50">
        <f>C49</f>
        <v>0</v>
      </c>
      <c r="G52" s="43">
        <f>H52-F52</f>
        <v>0</v>
      </c>
      <c r="H52" s="43">
        <f>F52*1.21</f>
        <v>0</v>
      </c>
      <c r="I52" s="51"/>
      <c r="J52" s="28"/>
      <c r="K52" s="76" t="s">
        <v>106</v>
      </c>
      <c r="L52" s="77"/>
      <c r="M52" s="28"/>
    </row>
    <row r="53" spans="1:13" s="44" customFormat="1" ht="18" customHeight="1">
      <c r="A53" s="40"/>
      <c r="B53" s="12" t="s">
        <v>36</v>
      </c>
      <c r="C53" s="49" t="s">
        <v>37</v>
      </c>
      <c r="D53" s="49"/>
      <c r="E53" s="52" t="e">
        <f>F53/F52</f>
        <v>#DIV/0!</v>
      </c>
      <c r="F53" s="53">
        <f>G49</f>
        <v>0</v>
      </c>
      <c r="G53" s="43">
        <f>H53-F53</f>
        <v>0</v>
      </c>
      <c r="H53" s="43">
        <f aca="true" t="shared" si="26" ref="H53:H54">F53*1.21</f>
        <v>0</v>
      </c>
      <c r="I53" s="51"/>
      <c r="J53" s="28"/>
      <c r="K53" s="76"/>
      <c r="L53" s="77"/>
      <c r="M53" s="28"/>
    </row>
    <row r="54" spans="1:13" s="44" customFormat="1" ht="18" customHeight="1">
      <c r="A54" s="40"/>
      <c r="B54" s="12" t="s">
        <v>38</v>
      </c>
      <c r="C54" s="49" t="s">
        <v>39</v>
      </c>
      <c r="D54" s="49"/>
      <c r="E54" s="52" t="e">
        <f>F54/F52</f>
        <v>#DIV/0!</v>
      </c>
      <c r="F54" s="53">
        <f>H49</f>
        <v>0</v>
      </c>
      <c r="G54" s="43">
        <f>H54-F54</f>
        <v>0</v>
      </c>
      <c r="H54" s="43">
        <f t="shared" si="26"/>
        <v>0</v>
      </c>
      <c r="I54" s="51"/>
      <c r="J54" s="28"/>
      <c r="K54" s="78" t="s">
        <v>107</v>
      </c>
      <c r="L54" s="79"/>
      <c r="M54" s="28"/>
    </row>
    <row r="55" spans="1:13" ht="15">
      <c r="A55" s="32"/>
      <c r="B55" s="39"/>
      <c r="C55" s="36"/>
      <c r="D55" s="36"/>
      <c r="E55" s="37"/>
      <c r="F55" s="38"/>
      <c r="G55" s="6"/>
      <c r="H55" s="6"/>
      <c r="I55" s="28"/>
      <c r="J55" s="28"/>
      <c r="K55" s="28"/>
      <c r="L55" s="28"/>
      <c r="M55" s="28"/>
    </row>
    <row r="56" spans="1:13" ht="15">
      <c r="A56" s="10"/>
      <c r="C56" s="9"/>
      <c r="D56" s="4"/>
      <c r="E56" s="4"/>
      <c r="F56" s="5"/>
      <c r="G56" s="6"/>
      <c r="H56" s="6"/>
      <c r="I56" s="6"/>
      <c r="J56" s="28"/>
      <c r="K56" s="28"/>
      <c r="L56" s="28"/>
      <c r="M56" s="28"/>
    </row>
    <row r="57" ht="15">
      <c r="A57" s="10"/>
    </row>
    <row r="59" ht="15">
      <c r="G59" s="54"/>
    </row>
    <row r="60" ht="15">
      <c r="J60" s="54"/>
    </row>
    <row r="61" ht="15">
      <c r="J61" s="54"/>
    </row>
    <row r="62" ht="15">
      <c r="F62" s="54"/>
    </row>
  </sheetData>
  <mergeCells count="9">
    <mergeCell ref="K52:L53"/>
    <mergeCell ref="K54:L54"/>
    <mergeCell ref="B6:B7"/>
    <mergeCell ref="C6:C7"/>
    <mergeCell ref="D6:D7"/>
    <mergeCell ref="E6:E7"/>
    <mergeCell ref="F6:H6"/>
    <mergeCell ref="J6:K6"/>
    <mergeCell ref="L6:L8"/>
  </mergeCells>
  <printOptions/>
  <pageMargins left="0.7" right="0.7" top="0.53" bottom="0.54" header="0.3" footer="0.3"/>
  <pageSetup fitToHeight="0" fitToWidth="1" horizontalDpi="360" verticalDpi="36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2023-11-03T14:28:43Z</dcterms:modified>
  <cp:category/>
  <cp:version/>
  <cp:contentType/>
  <cp:contentStatus/>
</cp:coreProperties>
</file>