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Sdílené disky\Zakazky\21045 - Oprava Svermova Beroun\001_DUR+DSP\D.Dokumentace_objektu\Rozpocet\"/>
    </mc:Choice>
  </mc:AlternateContent>
  <bookViews>
    <workbookView xWindow="0" yWindow="0" windowWidth="0" windowHeight="0"/>
  </bookViews>
  <sheets>
    <sheet name="Rekapitulace" sheetId="5" r:id="rId1"/>
    <sheet name="000" sheetId="2" r:id="rId2"/>
    <sheet name="101" sheetId="3" r:id="rId3"/>
    <sheet name="4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34"/>
  <c r="O87"/>
  <c r="I87"/>
  <c r="O83"/>
  <c r="I83"/>
  <c r="O79"/>
  <c r="I79"/>
  <c r="O75"/>
  <c r="I75"/>
  <c r="O71"/>
  <c r="I71"/>
  <c r="O67"/>
  <c r="I67"/>
  <c r="O61"/>
  <c r="I61"/>
  <c r="O55"/>
  <c r="I55"/>
  <c r="O51"/>
  <c r="I51"/>
  <c r="O47"/>
  <c r="I47"/>
  <c r="O43"/>
  <c r="I43"/>
  <c r="O39"/>
  <c r="I39"/>
  <c r="O35"/>
  <c r="I35"/>
  <c r="I29"/>
  <c r="O30"/>
  <c r="I30"/>
  <c r="I16"/>
  <c r="O25"/>
  <c r="I25"/>
  <c r="O21"/>
  <c r="I21"/>
  <c r="O17"/>
  <c r="I17"/>
  <c r="I8"/>
  <c r="O13"/>
  <c r="I13"/>
  <c r="O9"/>
  <c r="I9"/>
  <c i="3" r="I3"/>
  <c r="I165"/>
  <c r="O217"/>
  <c r="I217"/>
  <c r="O213"/>
  <c r="I213"/>
  <c r="O209"/>
  <c r="I209"/>
  <c r="O205"/>
  <c r="I205"/>
  <c r="O201"/>
  <c r="I201"/>
  <c r="O192"/>
  <c r="I192"/>
  <c r="O188"/>
  <c r="I188"/>
  <c r="O185"/>
  <c r="I185"/>
  <c r="O177"/>
  <c r="I177"/>
  <c r="O166"/>
  <c r="I166"/>
  <c r="I156"/>
  <c r="O161"/>
  <c r="I161"/>
  <c r="O157"/>
  <c r="I157"/>
  <c r="I110"/>
  <c r="O152"/>
  <c r="I152"/>
  <c r="O148"/>
  <c r="I148"/>
  <c r="O142"/>
  <c r="I142"/>
  <c r="O138"/>
  <c r="I138"/>
  <c r="O134"/>
  <c r="I134"/>
  <c r="O130"/>
  <c r="I130"/>
  <c r="O124"/>
  <c r="I124"/>
  <c r="O118"/>
  <c r="I118"/>
  <c r="O111"/>
  <c r="I111"/>
  <c r="I105"/>
  <c r="O106"/>
  <c r="I106"/>
  <c r="I89"/>
  <c r="O101"/>
  <c r="I101"/>
  <c r="O98"/>
  <c r="I98"/>
  <c r="O94"/>
  <c r="I94"/>
  <c r="O90"/>
  <c r="I90"/>
  <c r="I27"/>
  <c r="O86"/>
  <c r="I86"/>
  <c r="O82"/>
  <c r="I82"/>
  <c r="O79"/>
  <c r="I79"/>
  <c r="O75"/>
  <c r="I75"/>
  <c r="O71"/>
  <c r="I71"/>
  <c r="O67"/>
  <c r="I67"/>
  <c r="O63"/>
  <c r="I63"/>
  <c r="O59"/>
  <c r="I59"/>
  <c r="O55"/>
  <c r="I55"/>
  <c r="O51"/>
  <c r="I51"/>
  <c r="O45"/>
  <c r="I45"/>
  <c r="O41"/>
  <c r="I41"/>
  <c r="O35"/>
  <c r="I35"/>
  <c r="O32"/>
  <c r="I32"/>
  <c r="O28"/>
  <c r="I28"/>
  <c r="I8"/>
  <c r="O23"/>
  <c r="I23"/>
  <c r="O19"/>
  <c r="I19"/>
  <c r="O12"/>
  <c r="I12"/>
  <c r="O9"/>
  <c r="I9"/>
  <c i="2" r="I3"/>
  <c r="I8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<sst xmlns="http://schemas.openxmlformats.org/spreadsheetml/2006/main">
  <si>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</si>
  <si>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</si>
  <si>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</si>
  <si>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21045 - Rekonstrukce ulice Švermova mezi ulicemi Ke Koupališti a Třída Míru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</si>
  <si>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</si>
  <si>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</si>
  <si>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</si>
  <si>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</si>
  <si>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</si>
  <si>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</si>
  <si>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</si>
  <si>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</si>
  <si>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VRN</t>
  </si>
  <si>
    <t>101</t>
  </si>
  <si>
    <t>Komunikace</t>
  </si>
  <si>
    <t>401</t>
  </si>
  <si>
    <t>Veřejné osvětlení</t>
  </si>
  <si>
    <t>Soupis prací objektu</t>
  </si>
  <si>
    <t>S</t>
  </si>
  <si>
    <t>Stavba:</t>
  </si>
  <si>
    <t>21045</t>
  </si>
  <si>
    <t>Rekonstrukce ulice Švermova mezi ulicemi Ke Koupališti a Třída Míru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</si>
  <si>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</si>
  <si>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</si>
  <si>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</si>
  <si>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</si>
  <si>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</si>
  <si>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</si>
  <si>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</si>
  <si>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</si>
  <si>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</si>
  <si>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</si>
  <si>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</si>
  <si>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</si>
  <si>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</si>
  <si>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</si>
  <si>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</si>
  <si>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</si>
  <si>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</si>
  <si>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</si>
  <si>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</si>
  <si>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</si>
  <si>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</si>
  <si>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Vytýčení inženýrských sítí a případné zajištění ochrany inženýrských sítí</t>
  </si>
  <si>
    <t>TS</t>
  </si>
  <si>
    <t>zahrnuje veškeré náklady spojené s objednatelem požadovanými zařízeními</t>
  </si>
  <si>
    <t>02910</t>
  </si>
  <si>
    <t>OSTATNÍ POŽADAVKY - ZEMĚMĚŘIČSKÁ MĚŘENÍ</t>
  </si>
  <si>
    <t>Zajištění vytýčení stavby a zaměření skutečného provedení</t>
  </si>
  <si>
    <t>zahrnuje veškeré náklady spojené s objednatelem požadovanými pracemi, 
- pro stanovení orientační investorské ceny určete jednotkovou cenu jako 1% odhadované ceny stavby</t>
  </si>
  <si>
    <t>02944</t>
  </si>
  <si>
    <t>OSTAT POŽADAVKY - DOKUMENTACE SKUTEČ PROVEDENÍ V DIGIT FORMĚ</t>
  </si>
  <si>
    <t>zahrnuje veškeré náklady spojené s objednatelem požadovanými pracemi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</si>
  <si>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</si>
  <si>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</si>
  <si>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</si>
  <si>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</si>
  <si>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</si>
  <si>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Zajištění DIO, vyřízení DIR. Realizace provizorního značení v rozsahu stavby</t>
  </si>
  <si>
    <t>zahrnuje objednatelem povolené náklady na požadovaná zařízení zhotovitele</t>
  </si>
  <si>
    <t>014211</t>
  </si>
  <si>
    <t>POPLATKY ZA ZEMNÍK - ORNICE</t>
  </si>
  <si>
    <t>M3</t>
  </si>
  <si>
    <t>Nákup ornice</t>
  </si>
  <si>
    <t>zahrnuje veškeré poplatky majiteli zemníku související s nákupem zeminy (nikoliv s otvírkou zemníku)</t>
  </si>
  <si>
    <t>015111</t>
  </si>
  <si>
    <t xml:space="preserve">POPLATKY ZA LIKVIDACŮ ODPADŮ NEKONTAMINOVANÝCH - 17 05 04  VYTĚŽENÉ ZEMINY A HORNINY -  I. TŘÍDA TĚŽITELNOSTI</t>
  </si>
  <si>
    <t>T</t>
  </si>
  <si>
    <t>VV</t>
  </si>
  <si>
    <t>vykopané štěrkové vrstvy 899,400*2 = 1798,800 [A]</t>
  </si>
  <si>
    <t>vykopaná zemina 651,250*1,9 = 1237,375 [B]</t>
  </si>
  <si>
    <t>Případný odpad sanace 900,900*1,9 = 1711,710 [C]</t>
  </si>
  <si>
    <t>Celkové množství = 4747,885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</si>
  <si>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</si>
  <si>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</si>
  <si>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 xml:space="preserve">POPLATKY ZA LIKVIDACŮ ODPADŮ NEKONTAMINOVANÝCH - 17 03 02  VYBOURANÝ ASFALTOVÝ BETON BEZ DEHTU</t>
  </si>
  <si>
    <t xml:space="preserve"> 196,560*2,4 = 471,744 [A]</t>
  </si>
  <si>
    <t>015140</t>
  </si>
  <si>
    <t xml:space="preserve">POPLATKY ZA LIKVIDACŮ ODPADŮ NEKONTAMINOVANÝCH - 17 01 01  BETON Z DEMOLIC OBJEKTŮ, ZÁKLADŮ TV</t>
  </si>
  <si>
    <t xml:space="preserve"> 10,600*2 = 21,200 [A]</t>
  </si>
  <si>
    <t>1</t>
  </si>
  <si>
    <t>Zemní práce</t>
  </si>
  <si>
    <t>111206</t>
  </si>
  <si>
    <t>ODSTRANĚNÍ KŘOVIN S ODVOZEM DO 12KM</t>
  </si>
  <si>
    <t>M2</t>
  </si>
  <si>
    <t xml:space="preserve"> 35+86+150 = 271,000 [A]</t>
  </si>
  <si>
    <t>odstranění křovin a stromů do průměru 100 mm
doprava dřevin na předepsanou vzdálenost
spálení na hromadách nebo štěpkování</t>
  </si>
  <si>
    <t>112016</t>
  </si>
  <si>
    <t>KÁCENÍ STROMŮ D KMENE DO 0,5M S ODSTRANĚNÍM PAŘEZŮ, ODVOZ DO 12KM</t>
  </si>
  <si>
    <t>KUS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</si>
  <si>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</si>
  <si>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113137</t>
  </si>
  <si>
    <t>ODSTRANĚNÍ KRYTU ZPEVNĚNÝCH PLOCH S ASFALT POJIVEM, ODVOZ DO 16KM</t>
  </si>
  <si>
    <t>vozovka 2954*0,04 = 118,160 [A]</t>
  </si>
  <si>
    <t>chodníky (703+531+143+166+25)*0,05 = 78,400 [B]</t>
  </si>
  <si>
    <t>Celkové množství = 196,560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</si>
  <si>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</si>
  <si>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113187</t>
  </si>
  <si>
    <t>ODSTRANĚNÍ KRYTU ZPEVNĚNÝCH PLOCH Z DLAŽDIC, ODVOZ DO 16KM</t>
  </si>
  <si>
    <t xml:space="preserve"> (65+13+14+14)*0,1 = 10,600 [A]</t>
  </si>
  <si>
    <t>113327</t>
  </si>
  <si>
    <t>ODSTRAN PODKL ZPEVNĚNÝCH PLOCH Z KAMENIVA NESTMEL, ODVOZ DO 16KM</t>
  </si>
  <si>
    <t>vozovky 2954*0,2 = 590,800 [A]</t>
  </si>
  <si>
    <t>chodníky (703+531+143+166)*0,2 = 308,600 [B]</t>
  </si>
  <si>
    <t>Celkové množství = 899,400</t>
  </si>
  <si>
    <t>113514</t>
  </si>
  <si>
    <t>ODSTRANĚNÍ ZÁHONOVÝCH OBRUBNÍKŮ, ODVOZ DO 5KM</t>
  </si>
  <si>
    <t>M</t>
  </si>
  <si>
    <t xml:space="preserve"> 38+17,6 = 55,600 [A]</t>
  </si>
  <si>
    <t>113544</t>
  </si>
  <si>
    <t>ODSTRANĚNÍ OBRUB Z KRAJNÍKŮ, ODVOZ DO 5KM</t>
  </si>
  <si>
    <t xml:space="preserve"> 228+10,5+150+18+92+72+52+13 = 635,500 [A]</t>
  </si>
  <si>
    <t>122837</t>
  </si>
  <si>
    <t>ODKOPÁVKY A PROKOPÁVKY OBECNÉ TŘ. II, ODVOZ DO 16KM</t>
  </si>
  <si>
    <t xml:space="preserve"> 250*0,35+170*0,45+360*0,45+105*0,35+250*0,65+180*0,7 = 651,250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</si>
  <si>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</si>
  <si>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</si>
  <si>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Odkopávky v případě vykopání stávajících štětů + výkop na sanaci</t>
  </si>
  <si>
    <t xml:space="preserve"> 1386*0,65 = 900,900 [A]</t>
  </si>
  <si>
    <t>132837</t>
  </si>
  <si>
    <t>HLOUBENÍ RÝH ŠÍŘ DO 2M PAŽ I NEPAŽ TŘ. II, ODVOZ DO 16KM</t>
  </si>
  <si>
    <t>Výkopy pro přípojky uličních vpustí</t>
  </si>
  <si>
    <t xml:space="preserve"> (2+5,2+5,8+2,5+8,3+28+3,7)*1,5*0,8 = 66,600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</si>
  <si>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</si>
  <si>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</si>
  <si>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</si>
  <si>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 xml:space="preserve"> 45 = 45,000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</si>
  <si>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</si>
  <si>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</si>
  <si>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</si>
  <si>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 xml:space="preserve"> (2+5,2+5,8+2,5+8,3+28+3,7)*1,2*0,8 = 53,280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</si>
  <si>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</si>
  <si>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</si>
  <si>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</si>
  <si>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položka zahrnuje úpravu pláně včetně vyrovnání výškových rozdílů. Míru zhutnění určuje projekt.</t>
  </si>
  <si>
    <t>18232</t>
  </si>
  <si>
    <t>ROZPROSTŘENÍ ORNICE V ROVINĚ V TL DO 0,15M</t>
  </si>
  <si>
    <t xml:space="preserve"> 1230 = 1230,000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</si>
  <si>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</si>
  <si>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</si>
  <si>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</si>
  <si>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</si>
  <si>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</si>
  <si>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21262</t>
  </si>
  <si>
    <t>TRATIVODY KOMPLET Z TRUB Z PLAST HMOT DN DO 100MM</t>
  </si>
  <si>
    <t xml:space="preserve"> 147+58+54+6,6+54+4 = 323,600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</si>
  <si>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</si>
  <si>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</si>
  <si>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</si>
  <si>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 xml:space="preserve"> 1386*0,4 = 554,400 [A]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</si>
  <si>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</si>
  <si>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</si>
  <si>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</si>
  <si>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</si>
  <si>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272314</t>
  </si>
  <si>
    <t>ZÁKLADY Z PROSTÉHO BETONU DO C25/30</t>
  </si>
  <si>
    <t>Základy pod opěrné zídky</t>
  </si>
  <si>
    <t xml:space="preserve"> 11,4*0,25*0,25*2+2*11,2*0,25*0,25 = 2,825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</si>
  <si>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</si>
  <si>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</si>
  <si>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</si>
  <si>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327114</t>
  </si>
  <si>
    <t>ZDI OPĚR, ZÁRUB, NÁBŘEŽ Z DÍLCŮ BETON DO C25/30</t>
  </si>
  <si>
    <t xml:space="preserve"> 11,4*0,20*1*2+2*11,2*0,2*1 = 9,040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</si>
  <si>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</si>
  <si>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5</t>
  </si>
  <si>
    <t>56333</t>
  </si>
  <si>
    <t>VOZOVKOVÉ VRSTVY ZE ŠTĚRKODRTI TL. DO 150MM</t>
  </si>
  <si>
    <t>podklad pod vozovky Švermova 2*1386 = 2772,000 [A]</t>
  </si>
  <si>
    <t>podklad pod vozovku parkoviště 915 = 915,000 [B]</t>
  </si>
  <si>
    <t>chodníky 1368 = 1368,000 [C]</t>
  </si>
  <si>
    <t>Celkové množství = 5055,000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</si>
  <si>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</si>
  <si>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</si>
  <si>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</si>
  <si>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podklad pod parkovací stání Švermova 343,5+326+42 = 711,500 [A]</t>
  </si>
  <si>
    <t>podklad pod parkovací stání parkoviště 779 = 779,000 [B]</t>
  </si>
  <si>
    <t>Celkové množství = 1490,500</t>
  </si>
  <si>
    <t>574A31</t>
  </si>
  <si>
    <t>ASFALTOVÝ BETON PRO OBRUSNÉ VRSTVY ACO 8 TL. 40MM</t>
  </si>
  <si>
    <t>ulice Švermova 1386 = 1386,000 [A]</t>
  </si>
  <si>
    <t>Parkoviště 915 = 915,000 [B]</t>
  </si>
  <si>
    <t>Celkové množství = 2301,000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</si>
  <si>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</si>
  <si>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</si>
  <si>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</si>
  <si>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vozovky parkoviště 915 = 915,000 [A]</t>
  </si>
  <si>
    <t>574E66</t>
  </si>
  <si>
    <t>ASFALTOVÝ BETON PRO PODKLADNÍ VRSTVY ACP 16+, 16S TL. 70MM</t>
  </si>
  <si>
    <t>vozovky ulice 1386 = 1386,000 [A]</t>
  </si>
  <si>
    <t>582611</t>
  </si>
  <si>
    <t>KRYTY Z BETON DLAŽDIC SE ZÁMKEM ŠEDÝCH TL 60MM DO LOŽE Z KAM</t>
  </si>
  <si>
    <t xml:space="preserve"> 1368-75,6 = 1292,400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</si>
  <si>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</si>
  <si>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</si>
  <si>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</si>
  <si>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parkovací stání Švermova 343,5+326+42 = 711,500 [A]</t>
  </si>
  <si>
    <t>parkovací stání parkoviště 779 = 779,000 [B]</t>
  </si>
  <si>
    <t>58261A</t>
  </si>
  <si>
    <t>KRYTY Z BETON DLAŽDIC SE ZÁMKEM BAREV RELIÉF TL 60MM DO LOŽE Z KAM</t>
  </si>
  <si>
    <t xml:space="preserve"> 5*1+70,6 = 75,600 [A]</t>
  </si>
  <si>
    <t>58920</t>
  </si>
  <si>
    <t>VÝPLŇ SPAR MODIFIKOVANÝM ASFALTEM</t>
  </si>
  <si>
    <t xml:space="preserve"> 5,5+20,2+6 = 31,700 [A]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</si>
  <si>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</si>
  <si>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</si>
  <si>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</si>
  <si>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</si>
  <si>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</si>
  <si>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 xml:space="preserve"> 2+5,2+5,8+2,5+8,3+28+3,7 = 55,500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</si>
  <si>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</si>
  <si>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</si>
  <si>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</si>
  <si>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</si>
  <si>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</si>
  <si>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</si>
  <si>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</si>
  <si>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914151</t>
  </si>
  <si>
    <t>DOPRAVNÍ ZNAČKY ZÁKLAD VELIKOSTI HLINÍK NEREFLEX - DODÁVKA A MONTÁŽ</t>
  </si>
  <si>
    <t>IZ8a 2 = 2,000 [A]</t>
  </si>
  <si>
    <t>IZ8b 2 = 2,000 [B]</t>
  </si>
  <si>
    <t>IP11b 8 = 8,000 [C]</t>
  </si>
  <si>
    <t>IP11c 1 = 1,000 [D]</t>
  </si>
  <si>
    <t>IP12 5 = 5,000 [E]</t>
  </si>
  <si>
    <t>E8d 8 = 8,000 [F]</t>
  </si>
  <si>
    <t>IP2 8 = 8,000 [G]</t>
  </si>
  <si>
    <t>Celkové množství = 34,000</t>
  </si>
  <si>
    <t>položka zahrnuje:
- dodávku a montáž značek v požadovaném provedení</t>
  </si>
  <si>
    <t>914152</t>
  </si>
  <si>
    <t>DOPRAVNÍ ZNAČKY ZÁKLAD VELIKOSTI HLINÍK NEREFLEX - MONTÁŽ S PŘEMÍST</t>
  </si>
  <si>
    <t>B24a 1 = 1,000 [A]</t>
  </si>
  <si>
    <t>B1 1 = 1,000 [B]</t>
  </si>
  <si>
    <t>E13 1 = 1,000 [C]</t>
  </si>
  <si>
    <t>P4 1 = 1,000 [D]</t>
  </si>
  <si>
    <t>Celkové množství = 4,000</t>
  </si>
  <si>
    <t>položka zahrnuje:
- dopravu demontované značky z dočasné skládky
- osazení a montáž značky na místě určeném projektem
- nutnou opravu poškozených částí
nezahrnuje dodávku značky</t>
  </si>
  <si>
    <t>914153</t>
  </si>
  <si>
    <t>DOPRAVNÍ ZNAČKY ZÁKLADNÍ VELIKOSTI HLINÍKOVÉ NEREFLEXNÍ - DEMONTÁŽ</t>
  </si>
  <si>
    <t>Demontáž stávajících SDZ</t>
  </si>
  <si>
    <t>Položka zahrnuje odstranění, demontáž a odklizení materiálu s odvozem na předepsané místo</t>
  </si>
  <si>
    <t>914931</t>
  </si>
  <si>
    <t>SLOUPKY A STOJKY DZ Z HLINÍK TRUBEK ZABETON DOD A MONTÁŽ</t>
  </si>
  <si>
    <t xml:space="preserve"> 22 = 22,000 [A]</t>
  </si>
  <si>
    <t>položka zahrnuje:
- sloupky a upevňovací zařízení včetně jejich osazení (betonová patka, zemní práce)</t>
  </si>
  <si>
    <t>915211</t>
  </si>
  <si>
    <t>VODOROVNÉ DOPRAVNÍ ZNAČENÍ PLASTEM HLADKÉ - DODÁVKA A POKLÁDKA</t>
  </si>
  <si>
    <t>V7 6*4*0,5 = 12,000 [A]</t>
  </si>
  <si>
    <t>V1a (46,5+37,2+109)*0,125 = 24,088 [B]</t>
  </si>
  <si>
    <t>V5 (7,3+4,6)*0,5 = 5,950 [C]</t>
  </si>
  <si>
    <t>V2b 9,75*0,5*0,125 = 0,609 [D]</t>
  </si>
  <si>
    <t>V17 1,5*8 = 12,000 [E]</t>
  </si>
  <si>
    <t>Celkové množství = 54,647</t>
  </si>
  <si>
    <t>položka zahrnuje:
- dodání a pokládku nátěrového materiálu (měří se pouze natíraná plocha)
- předznačení a reflexní úpravu</t>
  </si>
  <si>
    <t>917212</t>
  </si>
  <si>
    <t>ZÁHONOVÉ OBRUBY Z BETONOVÝCH OBRUBNÍKŮ ŠÍŘ 80MM</t>
  </si>
  <si>
    <t xml:space="preserve"> 492 = 492,000 [A]</t>
  </si>
  <si>
    <t>Položka zahrnuje:
dodání a pokládku betonových obrubníků o rozměrech předepsaných zadávací dokumentací
betonové lože i boční betonovou opěrku.</t>
  </si>
  <si>
    <t>917223</t>
  </si>
  <si>
    <t>SILNIČNÍ A CHODNÍKOVÉ OBRUBY Z BETONOVÝCH OBRUBNÍKŮ ŠÍŘ 100MM</t>
  </si>
  <si>
    <t xml:space="preserve"> 367 = 367,000 [A]</t>
  </si>
  <si>
    <t>917224</t>
  </si>
  <si>
    <t>SILNIČNÍ A CHODNÍKOVÉ OBRUBY Z BETONOVÝCH OBRUBNÍKŮ ŠÍŘ 150MM</t>
  </si>
  <si>
    <t xml:space="preserve"> 471 = 471,000 [A]</t>
  </si>
  <si>
    <t>919113</t>
  </si>
  <si>
    <t>ŘEZÁNÍ ASFALTOVÉHO KRYTU VOZOVEK TL DO 150MM</t>
  </si>
  <si>
    <t>položka zahrnuje řezání vozovkové vrstvy v předepsané tloušťce, včetně spotřeby vody</t>
  </si>
  <si>
    <t>935162</t>
  </si>
  <si>
    <t>MIKROŠTĚRBINOVÉ ŽLABY S PŘERUŠOVANOU ŠTĚRBINOU S VNITŘNÍM SPÁDEM</t>
  </si>
  <si>
    <t xml:space="preserve"> 34+16,2 = 50,200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</si>
  <si>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</si>
  <si>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 xml:space="preserve"> (6,732+79,740-59,805)*1,9 = 50,667 [A]</t>
  </si>
  <si>
    <t>R-Pol</t>
  </si>
  <si>
    <t>Připojení na stávající soustavu VO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</si>
  <si>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</si>
  <si>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131838</t>
  </si>
  <si>
    <t>HLOUBENÍ JAM ZAPAŽ I NEPAŽ TŘ. II, ODVOZ DO 20KM</t>
  </si>
  <si>
    <t xml:space="preserve"> 17*1,1*0,6*0,6 = 6,732 [A]</t>
  </si>
  <si>
    <t xml:space="preserve"> (443)*0,3*0,6 = 79,740 [A]</t>
  </si>
  <si>
    <t xml:space="preserve"> (443)*0,3*0,45 = 59,805 [A]</t>
  </si>
  <si>
    <t>272324</t>
  </si>
  <si>
    <t>ZÁKLADY ZE ŽELEZOBETONU DO C25/30</t>
  </si>
  <si>
    <t>7</t>
  </si>
  <si>
    <t>Přidružená stavební výroba</t>
  </si>
  <si>
    <t>702211</t>
  </si>
  <si>
    <t>KABELOVÁ CHRÁNIČKA ZEMNÍ DN DO 100 MM</t>
  </si>
  <si>
    <t xml:space="preserve"> 443 = 443,000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</si>
  <si>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</si>
  <si>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702212</t>
  </si>
  <si>
    <t>KABELOVÁ CHRÁNIČKA ZEMNÍ DN PŘES 100 DO 200 MM</t>
  </si>
  <si>
    <t xml:space="preserve"> 2*10,6+2*7+2*7,9+2*7+2*17,2+2*12+2*7+2*7 = 151,400 [A]</t>
  </si>
  <si>
    <t>702232</t>
  </si>
  <si>
    <t>KABELOVÁ CHRÁNIČKA ZEMNÍ DĚLENÁ DN PŘES 100 DO 200 MM</t>
  </si>
  <si>
    <t>Ochrana kabelů ČEZ</t>
  </si>
  <si>
    <t xml:space="preserve"> 38+140 = 178,000 [A]</t>
  </si>
  <si>
    <t>702311</t>
  </si>
  <si>
    <t>ZAKRYTÍ KABELŮ VÝSTRAŽNOU FÓLIÍ ŠÍŘKY DO 20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</si>
  <si>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</si>
  <si>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702720</t>
  </si>
  <si>
    <t>ODDĚLENÍ KABELŮ VE VÝKOPU BETONOVOU DESKOU</t>
  </si>
  <si>
    <t xml:space="preserve"> 76 = 76,000 [A]</t>
  </si>
  <si>
    <t>741911</t>
  </si>
  <si>
    <t>UZEMŇOVACÍ VODIČ V ZEMI FEZN DO 120 MM2</t>
  </si>
  <si>
    <t>kabelové vedení 443 = 443,000 [A]</t>
  </si>
  <si>
    <t>Připojení do lamp 17*3 = 51,000 [B]</t>
  </si>
  <si>
    <t>Celkové množství = 494,000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</si>
  <si>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</si>
  <si>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742H11</t>
  </si>
  <si>
    <t>KABEL NN ČTYŘ- A PĚTIŽÍLOVÝ CU S PLASTOVOU IZOLACÍ DO 2,5 MM2</t>
  </si>
  <si>
    <t>připojení do lamp 17*3 = 51,000 [B]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</si>
  <si>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</si>
  <si>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743121</t>
  </si>
  <si>
    <t xml:space="preserve">OSVĚTLOVACÍ STOŽÁR  PEVNÝ ŽÁROVĚ ZINKOVANÝ DÉLKY DO 6 M</t>
  </si>
  <si>
    <t xml:space="preserve"> 6 = 6,000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</si>
  <si>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</si>
  <si>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</si>
  <si>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</si>
  <si>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 xml:space="preserve"> 11 = 11,000 [A]</t>
  </si>
  <si>
    <t>743311</t>
  </si>
  <si>
    <t>VÝLOŽNÍK PRO MONTÁŽ SVÍTIDLA NA STOŽÁR JEDNORAMENNÝ DÉLKA VYLOŽENÍ DO 1 M</t>
  </si>
  <si>
    <t xml:space="preserve"> 15 = 15,000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</si>
  <si>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</si>
  <si>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743313</t>
  </si>
  <si>
    <t>VÝLOŽNÍK PRO MONTÁŽ SVÍTIDLA NA STOŽÁR JEDNORAMENNÝ DÉLKA VYLOŽENÍ PŘES 2 M</t>
  </si>
  <si>
    <t xml:space="preserve"> 2 = 2,000 [A]</t>
  </si>
  <si>
    <t>743552</t>
  </si>
  <si>
    <t>SVÍTIDLO VENKOVNÍ VŠEOBECNÉ LED, MIN. IP 44, PŘES 10 DO 25 W</t>
  </si>
  <si>
    <t>AMPERA EVO 1 / 20 LED / 300 mA / 5369 / NW 740 / 20 W_x000d_
přisvětlení přechodů pro chodce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</si>
  <si>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</si>
  <si>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</si>
  <si>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</si>
  <si>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TECEO S / 20 LED / 600 mA / 5308 / 2700 K / 39 W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</si>
</sst>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'401'!I3</f>
        <v>0</v>
      </c>
      <c r="D12" s="9">
        <f>SUMIFS('401'!O:O,'401'!A:A,"P")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20.25">
      <c r="B2" s="3"/>
      <c r="C2" s="3"/>
      <c r="D2" s="3"/>
      <c r="E2" s="12" t="s">
        <v>17</v>
      </c>
      <c r="F2" s="3"/>
      <c r="G2" s="3"/>
      <c r="H2" s="3"/>
      <c r="I2" s="3"/>
    </row>
    <row r="3" ht="30">
      <c r="A3" t="s">
        <v>18</v>
      </c>
      <c r="B3" s="13" t="s">
        <v>19</v>
      </c>
      <c r="C3" s="14" t="s">
        <v>20</v>
      </c>
      <c r="D3" s="15"/>
      <c r="E3" s="13" t="s">
        <v>21</v>
      </c>
      <c r="F3" s="3"/>
      <c r="G3" s="3"/>
      <c r="H3" s="16" t="s">
        <v>11</v>
      </c>
      <c r="I3" s="17">
        <f>SUMIFS(I8:I23,A8:A23,"SD")</f>
        <v>0</v>
      </c>
      <c r="O3">
        <v>0</v>
      </c>
      <c r="P3">
        <v>2</v>
      </c>
    </row>
    <row r="4">
      <c r="A4" t="s">
        <v>22</v>
      </c>
      <c r="B4" s="13" t="s">
        <v>23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24</v>
      </c>
      <c r="B5" s="7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32</v>
      </c>
      <c r="I6" s="7" t="s">
        <v>33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34</v>
      </c>
      <c r="B8" s="18"/>
      <c r="C8" s="19" t="s">
        <v>35</v>
      </c>
      <c r="D8" s="18"/>
      <c r="E8" s="18" t="s">
        <v>36</v>
      </c>
      <c r="F8" s="18"/>
      <c r="G8" s="18"/>
      <c r="H8" s="18"/>
      <c r="I8" s="20">
        <f>SUMIFS(I9:I23,A9:A23,"P")</f>
        <v>0</v>
      </c>
    </row>
    <row r="9">
      <c r="A9" s="21" t="s">
        <v>37</v>
      </c>
      <c r="B9" s="21">
        <v>1</v>
      </c>
      <c r="C9" s="22" t="s">
        <v>38</v>
      </c>
      <c r="D9" t="s">
        <v>39</v>
      </c>
      <c r="E9" s="23" t="s">
        <v>40</v>
      </c>
      <c r="F9" s="24" t="s">
        <v>41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42</v>
      </c>
      <c r="E10" s="23" t="s">
        <v>43</v>
      </c>
    </row>
    <row r="11" ht="30">
      <c r="A11" s="21" t="s">
        <v>44</v>
      </c>
      <c r="E11" s="23" t="s">
        <v>45</v>
      </c>
    </row>
    <row r="12">
      <c r="A12" s="21" t="s">
        <v>37</v>
      </c>
      <c r="B12" s="21">
        <v>2</v>
      </c>
      <c r="C12" s="22" t="s">
        <v>46</v>
      </c>
      <c r="D12" t="s">
        <v>39</v>
      </c>
      <c r="E12" s="23" t="s">
        <v>47</v>
      </c>
      <c r="F12" s="24" t="s">
        <v>41</v>
      </c>
      <c r="G12" s="25">
        <v>1</v>
      </c>
      <c r="H12" s="26">
        <v>0</v>
      </c>
      <c r="I12" s="26">
        <f>ROUND(G12*H12,P4)</f>
        <v>0</v>
      </c>
      <c r="O12" s="27">
        <f>I12*0.21</f>
        <v>0</v>
      </c>
      <c r="P12">
        <v>3</v>
      </c>
    </row>
    <row r="13">
      <c r="A13" s="21" t="s">
        <v>42</v>
      </c>
      <c r="E13" s="23" t="s">
        <v>48</v>
      </c>
    </row>
    <row r="14" ht="60">
      <c r="A14" s="21" t="s">
        <v>44</v>
      </c>
      <c r="E14" s="23" t="s">
        <v>49</v>
      </c>
    </row>
    <row r="15">
      <c r="A15" s="21" t="s">
        <v>37</v>
      </c>
      <c r="B15" s="21">
        <v>3</v>
      </c>
      <c r="C15" s="22" t="s">
        <v>50</v>
      </c>
      <c r="D15" t="s">
        <v>39</v>
      </c>
      <c r="E15" s="23" t="s">
        <v>51</v>
      </c>
      <c r="F15" s="24" t="s">
        <v>41</v>
      </c>
      <c r="G15" s="25">
        <v>1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42</v>
      </c>
      <c r="E16" s="28"/>
    </row>
    <row r="17" ht="30">
      <c r="A17" s="21" t="s">
        <v>44</v>
      </c>
      <c r="E17" s="23" t="s">
        <v>52</v>
      </c>
    </row>
    <row r="18">
      <c r="A18" s="21" t="s">
        <v>37</v>
      </c>
      <c r="B18" s="21">
        <v>4</v>
      </c>
      <c r="C18" s="22" t="s">
        <v>53</v>
      </c>
      <c r="D18" t="s">
        <v>39</v>
      </c>
      <c r="E18" s="23" t="s">
        <v>54</v>
      </c>
      <c r="F18" s="24" t="s">
        <v>41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42</v>
      </c>
      <c r="E19" s="28"/>
    </row>
    <row r="20" ht="30">
      <c r="A20" s="21" t="s">
        <v>44</v>
      </c>
      <c r="E20" s="23" t="s">
        <v>55</v>
      </c>
    </row>
    <row r="21">
      <c r="A21" s="21" t="s">
        <v>37</v>
      </c>
      <c r="B21" s="21">
        <v>5</v>
      </c>
      <c r="C21" s="22" t="s">
        <v>56</v>
      </c>
      <c r="D21" t="s">
        <v>39</v>
      </c>
      <c r="E21" s="23" t="s">
        <v>57</v>
      </c>
      <c r="F21" s="24" t="s">
        <v>41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30">
      <c r="A22" s="21" t="s">
        <v>42</v>
      </c>
      <c r="E22" s="23" t="s">
        <v>58</v>
      </c>
    </row>
    <row r="23" ht="30">
      <c r="A23" s="21" t="s">
        <v>44</v>
      </c>
      <c r="E23" s="23" t="s">
        <v>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20.25">
      <c r="B2" s="3"/>
      <c r="C2" s="3"/>
      <c r="D2" s="3"/>
      <c r="E2" s="12" t="s">
        <v>17</v>
      </c>
      <c r="F2" s="3"/>
      <c r="G2" s="3"/>
      <c r="H2" s="3"/>
      <c r="I2" s="3"/>
    </row>
    <row r="3" ht="30">
      <c r="A3" t="s">
        <v>18</v>
      </c>
      <c r="B3" s="13" t="s">
        <v>19</v>
      </c>
      <c r="C3" s="14" t="s">
        <v>20</v>
      </c>
      <c r="D3" s="15"/>
      <c r="E3" s="13" t="s">
        <v>21</v>
      </c>
      <c r="F3" s="3"/>
      <c r="G3" s="3"/>
      <c r="H3" s="16" t="s">
        <v>13</v>
      </c>
      <c r="I3" s="17">
        <f>SUMIFS(I8:I220,A8:A220,"SD")</f>
        <v>0</v>
      </c>
      <c r="O3">
        <v>0</v>
      </c>
      <c r="P3">
        <v>2</v>
      </c>
    </row>
    <row r="4">
      <c r="A4" t="s">
        <v>22</v>
      </c>
      <c r="B4" s="13" t="s">
        <v>23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24</v>
      </c>
      <c r="B5" s="7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32</v>
      </c>
      <c r="I6" s="7" t="s">
        <v>33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34</v>
      </c>
      <c r="B8" s="18"/>
      <c r="C8" s="19" t="s">
        <v>35</v>
      </c>
      <c r="D8" s="18"/>
      <c r="E8" s="18" t="s">
        <v>36</v>
      </c>
      <c r="F8" s="18"/>
      <c r="G8" s="18"/>
      <c r="H8" s="18"/>
      <c r="I8" s="20">
        <f>SUMIFS(I9:I26,A9:A26,"P")</f>
        <v>0</v>
      </c>
    </row>
    <row r="9">
      <c r="A9" s="21" t="s">
        <v>37</v>
      </c>
      <c r="B9" s="21">
        <v>1</v>
      </c>
      <c r="C9" s="22" t="s">
        <v>60</v>
      </c>
      <c r="D9" t="s">
        <v>39</v>
      </c>
      <c r="E9" s="23" t="s">
        <v>61</v>
      </c>
      <c r="F9" s="24" t="s">
        <v>62</v>
      </c>
      <c r="G9" s="25">
        <v>0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42</v>
      </c>
      <c r="E10" s="23" t="s">
        <v>63</v>
      </c>
    </row>
    <row r="11" ht="30">
      <c r="A11" s="21" t="s">
        <v>44</v>
      </c>
      <c r="E11" s="23" t="s">
        <v>64</v>
      </c>
    </row>
    <row r="12" ht="30">
      <c r="A12" s="21" t="s">
        <v>37</v>
      </c>
      <c r="B12" s="21">
        <v>2</v>
      </c>
      <c r="C12" s="22" t="s">
        <v>65</v>
      </c>
      <c r="D12" t="s">
        <v>39</v>
      </c>
      <c r="E12" s="23" t="s">
        <v>66</v>
      </c>
      <c r="F12" s="24" t="s">
        <v>67</v>
      </c>
      <c r="G12" s="25">
        <v>4747.8850000000002</v>
      </c>
      <c r="H12" s="26">
        <v>0</v>
      </c>
      <c r="I12" s="26">
        <f>ROUND(G12*H12,P4)</f>
        <v>0</v>
      </c>
      <c r="O12" s="27">
        <f>I12*0.21</f>
        <v>0</v>
      </c>
      <c r="P12">
        <v>3</v>
      </c>
    </row>
    <row r="13">
      <c r="A13" s="21" t="s">
        <v>42</v>
      </c>
      <c r="E13" s="28"/>
    </row>
    <row r="14">
      <c r="A14" s="21" t="s">
        <v>68</v>
      </c>
      <c r="E14" s="29" t="s">
        <v>69</v>
      </c>
    </row>
    <row r="15">
      <c r="A15" s="21" t="s">
        <v>68</v>
      </c>
      <c r="E15" s="29" t="s">
        <v>70</v>
      </c>
    </row>
    <row r="16">
      <c r="A16" s="21" t="s">
        <v>68</v>
      </c>
      <c r="E16" s="29" t="s">
        <v>71</v>
      </c>
    </row>
    <row r="17">
      <c r="A17" s="21" t="s">
        <v>68</v>
      </c>
      <c r="E17" s="29" t="s">
        <v>72</v>
      </c>
    </row>
    <row r="18" ht="165">
      <c r="A18" s="21" t="s">
        <v>44</v>
      </c>
      <c r="E18" s="23" t="s">
        <v>73</v>
      </c>
    </row>
    <row r="19" ht="30">
      <c r="A19" s="21" t="s">
        <v>37</v>
      </c>
      <c r="B19" s="21">
        <v>3</v>
      </c>
      <c r="C19" s="22" t="s">
        <v>74</v>
      </c>
      <c r="D19" t="s">
        <v>39</v>
      </c>
      <c r="E19" s="23" t="s">
        <v>75</v>
      </c>
      <c r="F19" s="24" t="s">
        <v>67</v>
      </c>
      <c r="G19" s="25">
        <v>471.74400000000003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42</v>
      </c>
      <c r="E20" s="28"/>
    </row>
    <row r="21">
      <c r="A21" s="21" t="s">
        <v>68</v>
      </c>
      <c r="E21" s="29" t="s">
        <v>76</v>
      </c>
    </row>
    <row r="22" ht="165">
      <c r="A22" s="21" t="s">
        <v>44</v>
      </c>
      <c r="E22" s="23" t="s">
        <v>73</v>
      </c>
    </row>
    <row r="23" ht="30">
      <c r="A23" s="21" t="s">
        <v>37</v>
      </c>
      <c r="B23" s="21">
        <v>4</v>
      </c>
      <c r="C23" s="22" t="s">
        <v>77</v>
      </c>
      <c r="D23" t="s">
        <v>39</v>
      </c>
      <c r="E23" s="23" t="s">
        <v>78</v>
      </c>
      <c r="F23" s="24" t="s">
        <v>67</v>
      </c>
      <c r="G23" s="25">
        <v>21.199999999999999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42</v>
      </c>
      <c r="E24" s="28"/>
    </row>
    <row r="25">
      <c r="A25" s="21" t="s">
        <v>68</v>
      </c>
      <c r="E25" s="29" t="s">
        <v>79</v>
      </c>
    </row>
    <row r="26" ht="165">
      <c r="A26" s="21" t="s">
        <v>44</v>
      </c>
      <c r="E26" s="23" t="s">
        <v>73</v>
      </c>
    </row>
    <row r="27">
      <c r="A27" s="18" t="s">
        <v>34</v>
      </c>
      <c r="B27" s="18"/>
      <c r="C27" s="19" t="s">
        <v>80</v>
      </c>
      <c r="D27" s="18"/>
      <c r="E27" s="18" t="s">
        <v>81</v>
      </c>
      <c r="F27" s="18"/>
      <c r="G27" s="18"/>
      <c r="H27" s="18"/>
      <c r="I27" s="20">
        <f>SUMIFS(I28:I88,A28:A88,"P")</f>
        <v>0</v>
      </c>
    </row>
    <row r="28">
      <c r="A28" s="21" t="s">
        <v>37</v>
      </c>
      <c r="B28" s="21">
        <v>5</v>
      </c>
      <c r="C28" s="22" t="s">
        <v>82</v>
      </c>
      <c r="D28" t="s">
        <v>39</v>
      </c>
      <c r="E28" s="23" t="s">
        <v>83</v>
      </c>
      <c r="F28" s="24" t="s">
        <v>84</v>
      </c>
      <c r="G28" s="25">
        <v>271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42</v>
      </c>
      <c r="E29" s="28"/>
    </row>
    <row r="30">
      <c r="A30" s="21" t="s">
        <v>68</v>
      </c>
      <c r="E30" s="29" t="s">
        <v>85</v>
      </c>
    </row>
    <row r="31" ht="45">
      <c r="A31" s="21" t="s">
        <v>44</v>
      </c>
      <c r="E31" s="23" t="s">
        <v>86</v>
      </c>
    </row>
    <row r="32" ht="30">
      <c r="A32" s="21" t="s">
        <v>37</v>
      </c>
      <c r="B32" s="21">
        <v>6</v>
      </c>
      <c r="C32" s="22" t="s">
        <v>87</v>
      </c>
      <c r="D32" t="s">
        <v>39</v>
      </c>
      <c r="E32" s="23" t="s">
        <v>88</v>
      </c>
      <c r="F32" s="24" t="s">
        <v>89</v>
      </c>
      <c r="G32" s="25">
        <v>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42</v>
      </c>
      <c r="E33" s="28"/>
    </row>
    <row r="34" ht="195">
      <c r="A34" s="21" t="s">
        <v>44</v>
      </c>
      <c r="E34" s="23" t="s">
        <v>90</v>
      </c>
    </row>
    <row r="35" ht="30">
      <c r="A35" s="21" t="s">
        <v>37</v>
      </c>
      <c r="B35" s="21">
        <v>7</v>
      </c>
      <c r="C35" s="22" t="s">
        <v>91</v>
      </c>
      <c r="D35" t="s">
        <v>39</v>
      </c>
      <c r="E35" s="23" t="s">
        <v>92</v>
      </c>
      <c r="F35" s="24" t="s">
        <v>62</v>
      </c>
      <c r="G35" s="25">
        <v>196.56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42</v>
      </c>
      <c r="E36" s="28"/>
    </row>
    <row r="37">
      <c r="A37" s="21" t="s">
        <v>68</v>
      </c>
      <c r="E37" s="29" t="s">
        <v>93</v>
      </c>
    </row>
    <row r="38">
      <c r="A38" s="21" t="s">
        <v>68</v>
      </c>
      <c r="E38" s="29" t="s">
        <v>94</v>
      </c>
    </row>
    <row r="39">
      <c r="A39" s="21" t="s">
        <v>68</v>
      </c>
      <c r="E39" s="29" t="s">
        <v>95</v>
      </c>
    </row>
    <row r="40" ht="90">
      <c r="A40" s="21" t="s">
        <v>44</v>
      </c>
      <c r="E40" s="23" t="s">
        <v>96</v>
      </c>
    </row>
    <row r="41">
      <c r="A41" s="21" t="s">
        <v>37</v>
      </c>
      <c r="B41" s="21">
        <v>8</v>
      </c>
      <c r="C41" s="22" t="s">
        <v>97</v>
      </c>
      <c r="D41" t="s">
        <v>39</v>
      </c>
      <c r="E41" s="23" t="s">
        <v>98</v>
      </c>
      <c r="F41" s="24" t="s">
        <v>62</v>
      </c>
      <c r="G41" s="25">
        <v>10.6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42</v>
      </c>
      <c r="E42" s="28"/>
    </row>
    <row r="43">
      <c r="A43" s="21" t="s">
        <v>68</v>
      </c>
      <c r="E43" s="29" t="s">
        <v>99</v>
      </c>
    </row>
    <row r="44" ht="90">
      <c r="A44" s="21" t="s">
        <v>44</v>
      </c>
      <c r="E44" s="23" t="s">
        <v>96</v>
      </c>
    </row>
    <row r="45" ht="30">
      <c r="A45" s="21" t="s">
        <v>37</v>
      </c>
      <c r="B45" s="21">
        <v>9</v>
      </c>
      <c r="C45" s="22" t="s">
        <v>100</v>
      </c>
      <c r="D45" t="s">
        <v>39</v>
      </c>
      <c r="E45" s="23" t="s">
        <v>101</v>
      </c>
      <c r="F45" s="24" t="s">
        <v>62</v>
      </c>
      <c r="G45" s="25">
        <v>899.39999999999998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>
      <c r="A46" s="21" t="s">
        <v>42</v>
      </c>
      <c r="E46" s="28"/>
    </row>
    <row r="47">
      <c r="A47" s="21" t="s">
        <v>68</v>
      </c>
      <c r="E47" s="29" t="s">
        <v>102</v>
      </c>
    </row>
    <row r="48">
      <c r="A48" s="21" t="s">
        <v>68</v>
      </c>
      <c r="E48" s="29" t="s">
        <v>103</v>
      </c>
    </row>
    <row r="49">
      <c r="A49" s="21" t="s">
        <v>68</v>
      </c>
      <c r="E49" s="29" t="s">
        <v>104</v>
      </c>
    </row>
    <row r="50" ht="90">
      <c r="A50" s="21" t="s">
        <v>44</v>
      </c>
      <c r="E50" s="23" t="s">
        <v>96</v>
      </c>
    </row>
    <row r="51">
      <c r="A51" s="21" t="s">
        <v>37</v>
      </c>
      <c r="B51" s="21">
        <v>10</v>
      </c>
      <c r="C51" s="22" t="s">
        <v>105</v>
      </c>
      <c r="D51" t="s">
        <v>39</v>
      </c>
      <c r="E51" s="23" t="s">
        <v>106</v>
      </c>
      <c r="F51" s="24" t="s">
        <v>107</v>
      </c>
      <c r="G51" s="25">
        <v>55.600000000000001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42</v>
      </c>
      <c r="E52" s="28"/>
    </row>
    <row r="53">
      <c r="A53" s="21" t="s">
        <v>68</v>
      </c>
      <c r="E53" s="29" t="s">
        <v>108</v>
      </c>
    </row>
    <row r="54" ht="90">
      <c r="A54" s="21" t="s">
        <v>44</v>
      </c>
      <c r="E54" s="23" t="s">
        <v>96</v>
      </c>
    </row>
    <row r="55">
      <c r="A55" s="21" t="s">
        <v>37</v>
      </c>
      <c r="B55" s="21">
        <v>11</v>
      </c>
      <c r="C55" s="22" t="s">
        <v>109</v>
      </c>
      <c r="D55" t="s">
        <v>39</v>
      </c>
      <c r="E55" s="23" t="s">
        <v>110</v>
      </c>
      <c r="F55" s="24" t="s">
        <v>107</v>
      </c>
      <c r="G55" s="25">
        <v>635.5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42</v>
      </c>
      <c r="E56" s="28"/>
    </row>
    <row r="57">
      <c r="A57" s="21" t="s">
        <v>68</v>
      </c>
      <c r="E57" s="29" t="s">
        <v>111</v>
      </c>
    </row>
    <row r="58" ht="90">
      <c r="A58" s="21" t="s">
        <v>44</v>
      </c>
      <c r="E58" s="23" t="s">
        <v>96</v>
      </c>
    </row>
    <row r="59">
      <c r="A59" s="21" t="s">
        <v>37</v>
      </c>
      <c r="B59" s="21">
        <v>12</v>
      </c>
      <c r="C59" s="22" t="s">
        <v>112</v>
      </c>
      <c r="D59" t="s">
        <v>39</v>
      </c>
      <c r="E59" s="23" t="s">
        <v>113</v>
      </c>
      <c r="F59" s="24" t="s">
        <v>62</v>
      </c>
      <c r="G59" s="25">
        <v>651.25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42</v>
      </c>
      <c r="E60" s="28"/>
    </row>
    <row r="61">
      <c r="A61" s="21" t="s">
        <v>68</v>
      </c>
      <c r="E61" s="29" t="s">
        <v>114</v>
      </c>
    </row>
    <row r="62" ht="409.5">
      <c r="A62" s="21" t="s">
        <v>44</v>
      </c>
      <c r="E62" s="23" t="s">
        <v>115</v>
      </c>
    </row>
    <row r="63">
      <c r="A63" s="21" t="s">
        <v>37</v>
      </c>
      <c r="B63" s="21">
        <v>13</v>
      </c>
      <c r="C63" s="22" t="s">
        <v>112</v>
      </c>
      <c r="D63" s="21" t="s">
        <v>116</v>
      </c>
      <c r="E63" s="23" t="s">
        <v>113</v>
      </c>
      <c r="F63" s="24" t="s">
        <v>62</v>
      </c>
      <c r="G63" s="25">
        <v>900.89999999999998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42</v>
      </c>
      <c r="E64" s="23" t="s">
        <v>117</v>
      </c>
    </row>
    <row r="65">
      <c r="A65" s="21" t="s">
        <v>68</v>
      </c>
      <c r="E65" s="29" t="s">
        <v>118</v>
      </c>
    </row>
    <row r="66" ht="409.5">
      <c r="A66" s="21" t="s">
        <v>44</v>
      </c>
      <c r="E66" s="23" t="s">
        <v>115</v>
      </c>
    </row>
    <row r="67">
      <c r="A67" s="21" t="s">
        <v>37</v>
      </c>
      <c r="B67" s="21">
        <v>14</v>
      </c>
      <c r="C67" s="22" t="s">
        <v>119</v>
      </c>
      <c r="D67" t="s">
        <v>39</v>
      </c>
      <c r="E67" s="23" t="s">
        <v>120</v>
      </c>
      <c r="F67" s="24" t="s">
        <v>62</v>
      </c>
      <c r="G67" s="25">
        <v>66.599999999999994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42</v>
      </c>
      <c r="E68" s="23" t="s">
        <v>121</v>
      </c>
    </row>
    <row r="69">
      <c r="A69" s="21" t="s">
        <v>68</v>
      </c>
      <c r="E69" s="29" t="s">
        <v>122</v>
      </c>
    </row>
    <row r="70" ht="405">
      <c r="A70" s="21" t="s">
        <v>44</v>
      </c>
      <c r="E70" s="23" t="s">
        <v>123</v>
      </c>
    </row>
    <row r="71">
      <c r="A71" s="21" t="s">
        <v>37</v>
      </c>
      <c r="B71" s="21">
        <v>15</v>
      </c>
      <c r="C71" s="22" t="s">
        <v>124</v>
      </c>
      <c r="D71" t="s">
        <v>39</v>
      </c>
      <c r="E71" s="23" t="s">
        <v>125</v>
      </c>
      <c r="F71" s="24" t="s">
        <v>62</v>
      </c>
      <c r="G71" s="25">
        <v>45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42</v>
      </c>
      <c r="E72" s="28"/>
    </row>
    <row r="73">
      <c r="A73" s="21" t="s">
        <v>68</v>
      </c>
      <c r="E73" s="29" t="s">
        <v>126</v>
      </c>
    </row>
    <row r="74" ht="345">
      <c r="A74" s="21" t="s">
        <v>44</v>
      </c>
      <c r="E74" s="23" t="s">
        <v>127</v>
      </c>
    </row>
    <row r="75">
      <c r="A75" s="21" t="s">
        <v>37</v>
      </c>
      <c r="B75" s="21">
        <v>16</v>
      </c>
      <c r="C75" s="22" t="s">
        <v>128</v>
      </c>
      <c r="D75" t="s">
        <v>39</v>
      </c>
      <c r="E75" s="23" t="s">
        <v>129</v>
      </c>
      <c r="F75" s="24" t="s">
        <v>62</v>
      </c>
      <c r="G75" s="25">
        <v>53.280000000000001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42</v>
      </c>
      <c r="E76" s="28"/>
    </row>
    <row r="77">
      <c r="A77" s="21" t="s">
        <v>68</v>
      </c>
      <c r="E77" s="29" t="s">
        <v>130</v>
      </c>
    </row>
    <row r="78" ht="300">
      <c r="A78" s="21" t="s">
        <v>44</v>
      </c>
      <c r="E78" s="23" t="s">
        <v>131</v>
      </c>
    </row>
    <row r="79">
      <c r="A79" s="21" t="s">
        <v>37</v>
      </c>
      <c r="B79" s="21">
        <v>17</v>
      </c>
      <c r="C79" s="22" t="s">
        <v>132</v>
      </c>
      <c r="D79" t="s">
        <v>39</v>
      </c>
      <c r="E79" s="23" t="s">
        <v>133</v>
      </c>
      <c r="F79" s="24" t="s">
        <v>84</v>
      </c>
      <c r="G79" s="25">
        <v>0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42</v>
      </c>
      <c r="E80" s="28"/>
    </row>
    <row r="81" ht="30">
      <c r="A81" s="21" t="s">
        <v>44</v>
      </c>
      <c r="E81" s="23" t="s">
        <v>134</v>
      </c>
    </row>
    <row r="82">
      <c r="A82" s="21" t="s">
        <v>37</v>
      </c>
      <c r="B82" s="21">
        <v>18</v>
      </c>
      <c r="C82" s="22" t="s">
        <v>135</v>
      </c>
      <c r="D82" t="s">
        <v>39</v>
      </c>
      <c r="E82" s="23" t="s">
        <v>136</v>
      </c>
      <c r="F82" s="24" t="s">
        <v>84</v>
      </c>
      <c r="G82" s="25">
        <v>1230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42</v>
      </c>
      <c r="E83" s="28"/>
    </row>
    <row r="84">
      <c r="A84" s="21" t="s">
        <v>68</v>
      </c>
      <c r="E84" s="29" t="s">
        <v>137</v>
      </c>
    </row>
    <row r="85" ht="45">
      <c r="A85" s="21" t="s">
        <v>44</v>
      </c>
      <c r="E85" s="23" t="s">
        <v>138</v>
      </c>
    </row>
    <row r="86">
      <c r="A86" s="21" t="s">
        <v>37</v>
      </c>
      <c r="B86" s="21">
        <v>19</v>
      </c>
      <c r="C86" s="22" t="s">
        <v>139</v>
      </c>
      <c r="D86" t="s">
        <v>39</v>
      </c>
      <c r="E86" s="23" t="s">
        <v>140</v>
      </c>
      <c r="F86" s="24" t="s">
        <v>84</v>
      </c>
      <c r="G86" s="25">
        <v>1230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42</v>
      </c>
      <c r="E87" s="28"/>
    </row>
    <row r="88" ht="30">
      <c r="A88" s="21" t="s">
        <v>44</v>
      </c>
      <c r="E88" s="23" t="s">
        <v>141</v>
      </c>
    </row>
    <row r="89">
      <c r="A89" s="18" t="s">
        <v>34</v>
      </c>
      <c r="B89" s="18"/>
      <c r="C89" s="19" t="s">
        <v>116</v>
      </c>
      <c r="D89" s="18"/>
      <c r="E89" s="18" t="s">
        <v>142</v>
      </c>
      <c r="F89" s="18"/>
      <c r="G89" s="18"/>
      <c r="H89" s="18"/>
      <c r="I89" s="20">
        <f>SUMIFS(I90:I104,A90:A104,"P")</f>
        <v>0</v>
      </c>
    </row>
    <row r="90">
      <c r="A90" s="21" t="s">
        <v>37</v>
      </c>
      <c r="B90" s="21">
        <v>20</v>
      </c>
      <c r="C90" s="22" t="s">
        <v>143</v>
      </c>
      <c r="D90" t="s">
        <v>39</v>
      </c>
      <c r="E90" s="23" t="s">
        <v>144</v>
      </c>
      <c r="F90" s="24" t="s">
        <v>107</v>
      </c>
      <c r="G90" s="25">
        <v>323.60000000000002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42</v>
      </c>
      <c r="E91" s="28"/>
    </row>
    <row r="92">
      <c r="A92" s="21" t="s">
        <v>68</v>
      </c>
      <c r="E92" s="29" t="s">
        <v>145</v>
      </c>
    </row>
    <row r="93" ht="195">
      <c r="A93" s="21" t="s">
        <v>44</v>
      </c>
      <c r="E93" s="23" t="s">
        <v>146</v>
      </c>
    </row>
    <row r="94">
      <c r="A94" s="21" t="s">
        <v>37</v>
      </c>
      <c r="B94" s="21">
        <v>21</v>
      </c>
      <c r="C94" s="22" t="s">
        <v>147</v>
      </c>
      <c r="D94" t="s">
        <v>39</v>
      </c>
      <c r="E94" s="23" t="s">
        <v>148</v>
      </c>
      <c r="F94" s="24" t="s">
        <v>62</v>
      </c>
      <c r="G94" s="25">
        <v>554.39999999999998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42</v>
      </c>
      <c r="E95" s="28"/>
    </row>
    <row r="96">
      <c r="A96" s="21" t="s">
        <v>68</v>
      </c>
      <c r="E96" s="29" t="s">
        <v>149</v>
      </c>
    </row>
    <row r="97" ht="60">
      <c r="A97" s="21" t="s">
        <v>44</v>
      </c>
      <c r="E97" s="23" t="s">
        <v>150</v>
      </c>
    </row>
    <row r="98">
      <c r="A98" s="21" t="s">
        <v>37</v>
      </c>
      <c r="B98" s="21">
        <v>22</v>
      </c>
      <c r="C98" s="22" t="s">
        <v>151</v>
      </c>
      <c r="D98" t="s">
        <v>39</v>
      </c>
      <c r="E98" s="23" t="s">
        <v>152</v>
      </c>
      <c r="F98" s="24" t="s">
        <v>84</v>
      </c>
      <c r="G98" s="25">
        <v>1386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42</v>
      </c>
      <c r="E99" s="28"/>
    </row>
    <row r="100" ht="120">
      <c r="A100" s="21" t="s">
        <v>44</v>
      </c>
      <c r="E100" s="23" t="s">
        <v>153</v>
      </c>
    </row>
    <row r="101">
      <c r="A101" s="21" t="s">
        <v>37</v>
      </c>
      <c r="B101" s="21">
        <v>23</v>
      </c>
      <c r="C101" s="22" t="s">
        <v>154</v>
      </c>
      <c r="D101" t="s">
        <v>39</v>
      </c>
      <c r="E101" s="23" t="s">
        <v>155</v>
      </c>
      <c r="F101" s="24" t="s">
        <v>62</v>
      </c>
      <c r="G101" s="25">
        <v>2.8250000000000002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42</v>
      </c>
      <c r="E102" s="23" t="s">
        <v>156</v>
      </c>
    </row>
    <row r="103">
      <c r="A103" s="21" t="s">
        <v>68</v>
      </c>
      <c r="E103" s="29" t="s">
        <v>157</v>
      </c>
    </row>
    <row r="104" ht="409.5">
      <c r="A104" s="21" t="s">
        <v>44</v>
      </c>
      <c r="E104" s="23" t="s">
        <v>158</v>
      </c>
    </row>
    <row r="105">
      <c r="A105" s="18" t="s">
        <v>34</v>
      </c>
      <c r="B105" s="18"/>
      <c r="C105" s="19" t="s">
        <v>159</v>
      </c>
      <c r="D105" s="18"/>
      <c r="E105" s="18" t="s">
        <v>160</v>
      </c>
      <c r="F105" s="18"/>
      <c r="G105" s="18"/>
      <c r="H105" s="18"/>
      <c r="I105" s="20">
        <f>SUMIFS(I106:I109,A106:A109,"P")</f>
        <v>0</v>
      </c>
    </row>
    <row r="106">
      <c r="A106" s="21" t="s">
        <v>37</v>
      </c>
      <c r="B106" s="21">
        <v>24</v>
      </c>
      <c r="C106" s="22" t="s">
        <v>161</v>
      </c>
      <c r="D106" t="s">
        <v>39</v>
      </c>
      <c r="E106" s="23" t="s">
        <v>162</v>
      </c>
      <c r="F106" s="24" t="s">
        <v>62</v>
      </c>
      <c r="G106" s="25">
        <v>9.0399999999999991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42</v>
      </c>
      <c r="E107" s="28"/>
    </row>
    <row r="108">
      <c r="A108" s="21" t="s">
        <v>68</v>
      </c>
      <c r="E108" s="29" t="s">
        <v>163</v>
      </c>
    </row>
    <row r="109" ht="300">
      <c r="A109" s="21" t="s">
        <v>44</v>
      </c>
      <c r="E109" s="23" t="s">
        <v>164</v>
      </c>
    </row>
    <row r="110">
      <c r="A110" s="18" t="s">
        <v>34</v>
      </c>
      <c r="B110" s="18"/>
      <c r="C110" s="19" t="s">
        <v>165</v>
      </c>
      <c r="D110" s="18"/>
      <c r="E110" s="18" t="s">
        <v>14</v>
      </c>
      <c r="F110" s="18"/>
      <c r="G110" s="18"/>
      <c r="H110" s="18"/>
      <c r="I110" s="20">
        <f>SUMIFS(I111:I155,A111:A155,"P")</f>
        <v>0</v>
      </c>
    </row>
    <row r="111">
      <c r="A111" s="21" t="s">
        <v>37</v>
      </c>
      <c r="B111" s="21">
        <v>25</v>
      </c>
      <c r="C111" s="22" t="s">
        <v>166</v>
      </c>
      <c r="D111" t="s">
        <v>39</v>
      </c>
      <c r="E111" s="23" t="s">
        <v>167</v>
      </c>
      <c r="F111" s="24" t="s">
        <v>84</v>
      </c>
      <c r="G111" s="25">
        <v>5055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42</v>
      </c>
      <c r="E112" s="28"/>
    </row>
    <row r="113">
      <c r="A113" s="21" t="s">
        <v>68</v>
      </c>
      <c r="E113" s="29" t="s">
        <v>168</v>
      </c>
    </row>
    <row r="114">
      <c r="A114" s="21" t="s">
        <v>68</v>
      </c>
      <c r="E114" s="29" t="s">
        <v>169</v>
      </c>
    </row>
    <row r="115">
      <c r="A115" s="21" t="s">
        <v>68</v>
      </c>
      <c r="E115" s="29" t="s">
        <v>170</v>
      </c>
    </row>
    <row r="116">
      <c r="A116" s="21" t="s">
        <v>68</v>
      </c>
      <c r="E116" s="29" t="s">
        <v>171</v>
      </c>
    </row>
    <row r="117" ht="60">
      <c r="A117" s="21" t="s">
        <v>44</v>
      </c>
      <c r="E117" s="23" t="s">
        <v>172</v>
      </c>
    </row>
    <row r="118">
      <c r="A118" s="21" t="s">
        <v>37</v>
      </c>
      <c r="B118" s="21">
        <v>26</v>
      </c>
      <c r="C118" s="22" t="s">
        <v>173</v>
      </c>
      <c r="D118" t="s">
        <v>39</v>
      </c>
      <c r="E118" s="23" t="s">
        <v>174</v>
      </c>
      <c r="F118" s="24" t="s">
        <v>84</v>
      </c>
      <c r="G118" s="25">
        <v>1490.5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>
      <c r="A119" s="21" t="s">
        <v>42</v>
      </c>
      <c r="E119" s="28"/>
    </row>
    <row r="120">
      <c r="A120" s="21" t="s">
        <v>68</v>
      </c>
      <c r="E120" s="29" t="s">
        <v>175</v>
      </c>
    </row>
    <row r="121">
      <c r="A121" s="21" t="s">
        <v>68</v>
      </c>
      <c r="E121" s="29" t="s">
        <v>176</v>
      </c>
    </row>
    <row r="122">
      <c r="A122" s="21" t="s">
        <v>68</v>
      </c>
      <c r="E122" s="29" t="s">
        <v>177</v>
      </c>
    </row>
    <row r="123" ht="60">
      <c r="A123" s="21" t="s">
        <v>44</v>
      </c>
      <c r="E123" s="23" t="s">
        <v>172</v>
      </c>
    </row>
    <row r="124">
      <c r="A124" s="21" t="s">
        <v>37</v>
      </c>
      <c r="B124" s="21">
        <v>27</v>
      </c>
      <c r="C124" s="22" t="s">
        <v>178</v>
      </c>
      <c r="D124" t="s">
        <v>39</v>
      </c>
      <c r="E124" s="23" t="s">
        <v>179</v>
      </c>
      <c r="F124" s="24" t="s">
        <v>84</v>
      </c>
      <c r="G124" s="25">
        <v>2301</v>
      </c>
      <c r="H124" s="26">
        <v>0</v>
      </c>
      <c r="I124" s="26">
        <f>ROUND(G124*H124,P4)</f>
        <v>0</v>
      </c>
      <c r="O124" s="27">
        <f>I124*0.21</f>
        <v>0</v>
      </c>
      <c r="P124">
        <v>3</v>
      </c>
    </row>
    <row r="125">
      <c r="A125" s="21" t="s">
        <v>42</v>
      </c>
      <c r="E125" s="28"/>
    </row>
    <row r="126">
      <c r="A126" s="21" t="s">
        <v>68</v>
      </c>
      <c r="E126" s="29" t="s">
        <v>180</v>
      </c>
    </row>
    <row r="127">
      <c r="A127" s="21" t="s">
        <v>68</v>
      </c>
      <c r="E127" s="29" t="s">
        <v>181</v>
      </c>
    </row>
    <row r="128">
      <c r="A128" s="21" t="s">
        <v>68</v>
      </c>
      <c r="E128" s="29" t="s">
        <v>182</v>
      </c>
    </row>
    <row r="129" ht="165">
      <c r="A129" s="21" t="s">
        <v>44</v>
      </c>
      <c r="E129" s="23" t="s">
        <v>183</v>
      </c>
    </row>
    <row r="130">
      <c r="A130" s="21" t="s">
        <v>37</v>
      </c>
      <c r="B130" s="21">
        <v>28</v>
      </c>
      <c r="C130" s="22" t="s">
        <v>184</v>
      </c>
      <c r="D130" t="s">
        <v>39</v>
      </c>
      <c r="E130" s="23" t="s">
        <v>185</v>
      </c>
      <c r="F130" s="24" t="s">
        <v>84</v>
      </c>
      <c r="G130" s="25">
        <v>915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42</v>
      </c>
      <c r="E131" s="28"/>
    </row>
    <row r="132">
      <c r="A132" s="21" t="s">
        <v>68</v>
      </c>
      <c r="E132" s="29" t="s">
        <v>186</v>
      </c>
    </row>
    <row r="133" ht="165">
      <c r="A133" s="21" t="s">
        <v>44</v>
      </c>
      <c r="E133" s="23" t="s">
        <v>183</v>
      </c>
    </row>
    <row r="134">
      <c r="A134" s="21" t="s">
        <v>37</v>
      </c>
      <c r="B134" s="21">
        <v>29</v>
      </c>
      <c r="C134" s="22" t="s">
        <v>187</v>
      </c>
      <c r="D134" t="s">
        <v>39</v>
      </c>
      <c r="E134" s="23" t="s">
        <v>188</v>
      </c>
      <c r="F134" s="24" t="s">
        <v>84</v>
      </c>
      <c r="G134" s="25">
        <v>1386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42</v>
      </c>
      <c r="E135" s="28"/>
    </row>
    <row r="136">
      <c r="A136" s="21" t="s">
        <v>68</v>
      </c>
      <c r="E136" s="29" t="s">
        <v>189</v>
      </c>
    </row>
    <row r="137" ht="165">
      <c r="A137" s="21" t="s">
        <v>44</v>
      </c>
      <c r="E137" s="23" t="s">
        <v>183</v>
      </c>
    </row>
    <row r="138">
      <c r="A138" s="21" t="s">
        <v>37</v>
      </c>
      <c r="B138" s="21">
        <v>30</v>
      </c>
      <c r="C138" s="22" t="s">
        <v>190</v>
      </c>
      <c r="D138" t="s">
        <v>39</v>
      </c>
      <c r="E138" s="23" t="s">
        <v>191</v>
      </c>
      <c r="F138" s="24" t="s">
        <v>84</v>
      </c>
      <c r="G138" s="25">
        <v>1292.4000000000001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42</v>
      </c>
      <c r="E139" s="28"/>
    </row>
    <row r="140">
      <c r="A140" s="21" t="s">
        <v>68</v>
      </c>
      <c r="E140" s="29" t="s">
        <v>192</v>
      </c>
    </row>
    <row r="141" ht="195">
      <c r="A141" s="21" t="s">
        <v>44</v>
      </c>
      <c r="E141" s="23" t="s">
        <v>193</v>
      </c>
    </row>
    <row r="142">
      <c r="A142" s="21" t="s">
        <v>37</v>
      </c>
      <c r="B142" s="21">
        <v>31</v>
      </c>
      <c r="C142" s="22" t="s">
        <v>194</v>
      </c>
      <c r="D142" t="s">
        <v>39</v>
      </c>
      <c r="E142" s="23" t="s">
        <v>195</v>
      </c>
      <c r="F142" s="24" t="s">
        <v>84</v>
      </c>
      <c r="G142" s="25">
        <v>1490.5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>
      <c r="A143" s="21" t="s">
        <v>42</v>
      </c>
      <c r="E143" s="28"/>
    </row>
    <row r="144">
      <c r="A144" s="21" t="s">
        <v>68</v>
      </c>
      <c r="E144" s="29" t="s">
        <v>196</v>
      </c>
    </row>
    <row r="145">
      <c r="A145" s="21" t="s">
        <v>68</v>
      </c>
      <c r="E145" s="29" t="s">
        <v>197</v>
      </c>
    </row>
    <row r="146">
      <c r="A146" s="21" t="s">
        <v>68</v>
      </c>
      <c r="E146" s="29" t="s">
        <v>177</v>
      </c>
    </row>
    <row r="147" ht="195">
      <c r="A147" s="21" t="s">
        <v>44</v>
      </c>
      <c r="E147" s="23" t="s">
        <v>193</v>
      </c>
    </row>
    <row r="148" ht="30">
      <c r="A148" s="21" t="s">
        <v>37</v>
      </c>
      <c r="B148" s="21">
        <v>32</v>
      </c>
      <c r="C148" s="22" t="s">
        <v>198</v>
      </c>
      <c r="D148" t="s">
        <v>39</v>
      </c>
      <c r="E148" s="23" t="s">
        <v>199</v>
      </c>
      <c r="F148" s="24" t="s">
        <v>84</v>
      </c>
      <c r="G148" s="25">
        <v>75.599999999999994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>
      <c r="A149" s="21" t="s">
        <v>42</v>
      </c>
      <c r="E149" s="28"/>
    </row>
    <row r="150">
      <c r="A150" s="21" t="s">
        <v>68</v>
      </c>
      <c r="E150" s="29" t="s">
        <v>200</v>
      </c>
    </row>
    <row r="151" ht="195">
      <c r="A151" s="21" t="s">
        <v>44</v>
      </c>
      <c r="E151" s="23" t="s">
        <v>193</v>
      </c>
    </row>
    <row r="152">
      <c r="A152" s="21" t="s">
        <v>37</v>
      </c>
      <c r="B152" s="21">
        <v>33</v>
      </c>
      <c r="C152" s="22" t="s">
        <v>201</v>
      </c>
      <c r="D152" t="s">
        <v>39</v>
      </c>
      <c r="E152" s="23" t="s">
        <v>202</v>
      </c>
      <c r="F152" s="24" t="s">
        <v>107</v>
      </c>
      <c r="G152" s="25">
        <v>31.699999999999999</v>
      </c>
      <c r="H152" s="26">
        <v>0</v>
      </c>
      <c r="I152" s="26">
        <f>ROUND(G152*H152,P4)</f>
        <v>0</v>
      </c>
      <c r="O152" s="27">
        <f>I152*0.21</f>
        <v>0</v>
      </c>
      <c r="P152">
        <v>3</v>
      </c>
    </row>
    <row r="153">
      <c r="A153" s="21" t="s">
        <v>42</v>
      </c>
      <c r="E153" s="28"/>
    </row>
    <row r="154">
      <c r="A154" s="21" t="s">
        <v>68</v>
      </c>
      <c r="E154" s="29" t="s">
        <v>203</v>
      </c>
    </row>
    <row r="155" ht="45">
      <c r="A155" s="21" t="s">
        <v>44</v>
      </c>
      <c r="E155" s="23" t="s">
        <v>204</v>
      </c>
    </row>
    <row r="156">
      <c r="A156" s="18" t="s">
        <v>34</v>
      </c>
      <c r="B156" s="18"/>
      <c r="C156" s="19" t="s">
        <v>205</v>
      </c>
      <c r="D156" s="18"/>
      <c r="E156" s="18" t="s">
        <v>206</v>
      </c>
      <c r="F156" s="18"/>
      <c r="G156" s="18"/>
      <c r="H156" s="18"/>
      <c r="I156" s="20">
        <f>SUMIFS(I157:I164,A157:A164,"P")</f>
        <v>0</v>
      </c>
    </row>
    <row r="157">
      <c r="A157" s="21" t="s">
        <v>37</v>
      </c>
      <c r="B157" s="21">
        <v>34</v>
      </c>
      <c r="C157" s="22" t="s">
        <v>207</v>
      </c>
      <c r="D157" t="s">
        <v>39</v>
      </c>
      <c r="E157" s="23" t="s">
        <v>208</v>
      </c>
      <c r="F157" s="24" t="s">
        <v>107</v>
      </c>
      <c r="G157" s="25">
        <v>55.5</v>
      </c>
      <c r="H157" s="26">
        <v>0</v>
      </c>
      <c r="I157" s="26">
        <f>ROUND(G157*H157,P4)</f>
        <v>0</v>
      </c>
      <c r="O157" s="27">
        <f>I157*0.21</f>
        <v>0</v>
      </c>
      <c r="P157">
        <v>3</v>
      </c>
    </row>
    <row r="158">
      <c r="A158" s="21" t="s">
        <v>42</v>
      </c>
      <c r="E158" s="28"/>
    </row>
    <row r="159">
      <c r="A159" s="21" t="s">
        <v>68</v>
      </c>
      <c r="E159" s="29" t="s">
        <v>209</v>
      </c>
    </row>
    <row r="160" ht="330">
      <c r="A160" s="21" t="s">
        <v>44</v>
      </c>
      <c r="E160" s="23" t="s">
        <v>210</v>
      </c>
    </row>
    <row r="161">
      <c r="A161" s="21" t="s">
        <v>37</v>
      </c>
      <c r="B161" s="21">
        <v>35</v>
      </c>
      <c r="C161" s="22" t="s">
        <v>211</v>
      </c>
      <c r="D161" t="s">
        <v>39</v>
      </c>
      <c r="E161" s="23" t="s">
        <v>212</v>
      </c>
      <c r="F161" s="24" t="s">
        <v>89</v>
      </c>
      <c r="G161" s="25">
        <v>7</v>
      </c>
      <c r="H161" s="26">
        <v>0</v>
      </c>
      <c r="I161" s="26">
        <f>ROUND(G161*H161,P4)</f>
        <v>0</v>
      </c>
      <c r="O161" s="27">
        <f>I161*0.21</f>
        <v>0</v>
      </c>
      <c r="P161">
        <v>3</v>
      </c>
    </row>
    <row r="162">
      <c r="A162" s="21" t="s">
        <v>42</v>
      </c>
      <c r="E162" s="28"/>
    </row>
    <row r="163">
      <c r="A163" s="21" t="s">
        <v>68</v>
      </c>
      <c r="E163" s="29" t="s">
        <v>213</v>
      </c>
    </row>
    <row r="164" ht="90">
      <c r="A164" s="21" t="s">
        <v>44</v>
      </c>
      <c r="E164" s="23" t="s">
        <v>214</v>
      </c>
    </row>
    <row r="165">
      <c r="A165" s="18" t="s">
        <v>34</v>
      </c>
      <c r="B165" s="18"/>
      <c r="C165" s="19" t="s">
        <v>215</v>
      </c>
      <c r="D165" s="18"/>
      <c r="E165" s="18" t="s">
        <v>216</v>
      </c>
      <c r="F165" s="18"/>
      <c r="G165" s="18"/>
      <c r="H165" s="18"/>
      <c r="I165" s="20">
        <f>SUMIFS(I166:I220,A166:A220,"P")</f>
        <v>0</v>
      </c>
    </row>
    <row r="166" ht="30">
      <c r="A166" s="21" t="s">
        <v>37</v>
      </c>
      <c r="B166" s="21">
        <v>36</v>
      </c>
      <c r="C166" s="22" t="s">
        <v>217</v>
      </c>
      <c r="D166" t="s">
        <v>39</v>
      </c>
      <c r="E166" s="23" t="s">
        <v>218</v>
      </c>
      <c r="F166" s="24" t="s">
        <v>89</v>
      </c>
      <c r="G166" s="25">
        <v>34</v>
      </c>
      <c r="H166" s="26">
        <v>0</v>
      </c>
      <c r="I166" s="26">
        <f>ROUND(G166*H166,P4)</f>
        <v>0</v>
      </c>
      <c r="O166" s="27">
        <f>I166*0.21</f>
        <v>0</v>
      </c>
      <c r="P166">
        <v>3</v>
      </c>
    </row>
    <row r="167">
      <c r="A167" s="21" t="s">
        <v>42</v>
      </c>
      <c r="E167" s="28"/>
    </row>
    <row r="168">
      <c r="A168" s="21" t="s">
        <v>68</v>
      </c>
      <c r="E168" s="29" t="s">
        <v>219</v>
      </c>
    </row>
    <row r="169">
      <c r="A169" s="21" t="s">
        <v>68</v>
      </c>
      <c r="E169" s="29" t="s">
        <v>220</v>
      </c>
    </row>
    <row r="170">
      <c r="A170" s="21" t="s">
        <v>68</v>
      </c>
      <c r="E170" s="29" t="s">
        <v>221</v>
      </c>
    </row>
    <row r="171">
      <c r="A171" s="21" t="s">
        <v>68</v>
      </c>
      <c r="E171" s="29" t="s">
        <v>222</v>
      </c>
    </row>
    <row r="172">
      <c r="A172" s="21" t="s">
        <v>68</v>
      </c>
      <c r="E172" s="29" t="s">
        <v>223</v>
      </c>
    </row>
    <row r="173">
      <c r="A173" s="21" t="s">
        <v>68</v>
      </c>
      <c r="E173" s="29" t="s">
        <v>224</v>
      </c>
    </row>
    <row r="174">
      <c r="A174" s="21" t="s">
        <v>68</v>
      </c>
      <c r="E174" s="29" t="s">
        <v>225</v>
      </c>
    </row>
    <row r="175">
      <c r="A175" s="21" t="s">
        <v>68</v>
      </c>
      <c r="E175" s="29" t="s">
        <v>226</v>
      </c>
    </row>
    <row r="176" ht="30">
      <c r="A176" s="21" t="s">
        <v>44</v>
      </c>
      <c r="E176" s="23" t="s">
        <v>227</v>
      </c>
    </row>
    <row r="177" ht="30">
      <c r="A177" s="21" t="s">
        <v>37</v>
      </c>
      <c r="B177" s="21">
        <v>37</v>
      </c>
      <c r="C177" s="22" t="s">
        <v>228</v>
      </c>
      <c r="D177" t="s">
        <v>39</v>
      </c>
      <c r="E177" s="23" t="s">
        <v>229</v>
      </c>
      <c r="F177" s="24" t="s">
        <v>89</v>
      </c>
      <c r="G177" s="25">
        <v>4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>
      <c r="A178" s="21" t="s">
        <v>42</v>
      </c>
      <c r="E178" s="28"/>
    </row>
    <row r="179">
      <c r="A179" s="21" t="s">
        <v>68</v>
      </c>
      <c r="E179" s="29" t="s">
        <v>230</v>
      </c>
    </row>
    <row r="180">
      <c r="A180" s="21" t="s">
        <v>68</v>
      </c>
      <c r="E180" s="29" t="s">
        <v>231</v>
      </c>
    </row>
    <row r="181">
      <c r="A181" s="21" t="s">
        <v>68</v>
      </c>
      <c r="E181" s="29" t="s">
        <v>232</v>
      </c>
    </row>
    <row r="182">
      <c r="A182" s="21" t="s">
        <v>68</v>
      </c>
      <c r="E182" s="29" t="s">
        <v>233</v>
      </c>
    </row>
    <row r="183">
      <c r="A183" s="21" t="s">
        <v>68</v>
      </c>
      <c r="E183" s="29" t="s">
        <v>234</v>
      </c>
    </row>
    <row r="184" ht="75">
      <c r="A184" s="21" t="s">
        <v>44</v>
      </c>
      <c r="E184" s="23" t="s">
        <v>235</v>
      </c>
    </row>
    <row r="185" ht="30">
      <c r="A185" s="21" t="s">
        <v>37</v>
      </c>
      <c r="B185" s="21">
        <v>38</v>
      </c>
      <c r="C185" s="22" t="s">
        <v>236</v>
      </c>
      <c r="D185" t="s">
        <v>39</v>
      </c>
      <c r="E185" s="23" t="s">
        <v>237</v>
      </c>
      <c r="F185" s="24" t="s">
        <v>89</v>
      </c>
      <c r="G185" s="25">
        <v>11</v>
      </c>
      <c r="H185" s="26">
        <v>0</v>
      </c>
      <c r="I185" s="26">
        <f>ROUND(G185*H185,P4)</f>
        <v>0</v>
      </c>
      <c r="O185" s="27">
        <f>I185*0.21</f>
        <v>0</v>
      </c>
      <c r="P185">
        <v>3</v>
      </c>
    </row>
    <row r="186">
      <c r="A186" s="21" t="s">
        <v>42</v>
      </c>
      <c r="E186" s="23" t="s">
        <v>238</v>
      </c>
    </row>
    <row r="187" ht="30">
      <c r="A187" s="21" t="s">
        <v>44</v>
      </c>
      <c r="E187" s="23" t="s">
        <v>239</v>
      </c>
    </row>
    <row r="188">
      <c r="A188" s="21" t="s">
        <v>37</v>
      </c>
      <c r="B188" s="21">
        <v>39</v>
      </c>
      <c r="C188" s="22" t="s">
        <v>240</v>
      </c>
      <c r="D188" t="s">
        <v>39</v>
      </c>
      <c r="E188" s="23" t="s">
        <v>241</v>
      </c>
      <c r="F188" s="24" t="s">
        <v>89</v>
      </c>
      <c r="G188" s="25">
        <v>22</v>
      </c>
      <c r="H188" s="26">
        <v>0</v>
      </c>
      <c r="I188" s="26">
        <f>ROUND(G188*H188,P4)</f>
        <v>0</v>
      </c>
      <c r="O188" s="27">
        <f>I188*0.21</f>
        <v>0</v>
      </c>
      <c r="P188">
        <v>3</v>
      </c>
    </row>
    <row r="189">
      <c r="A189" s="21" t="s">
        <v>42</v>
      </c>
      <c r="E189" s="28"/>
    </row>
    <row r="190">
      <c r="A190" s="21" t="s">
        <v>68</v>
      </c>
      <c r="E190" s="29" t="s">
        <v>242</v>
      </c>
    </row>
    <row r="191" ht="45">
      <c r="A191" s="21" t="s">
        <v>44</v>
      </c>
      <c r="E191" s="23" t="s">
        <v>243</v>
      </c>
    </row>
    <row r="192" ht="30">
      <c r="A192" s="21" t="s">
        <v>37</v>
      </c>
      <c r="B192" s="21">
        <v>40</v>
      </c>
      <c r="C192" s="22" t="s">
        <v>244</v>
      </c>
      <c r="D192" t="s">
        <v>39</v>
      </c>
      <c r="E192" s="23" t="s">
        <v>245</v>
      </c>
      <c r="F192" s="24" t="s">
        <v>84</v>
      </c>
      <c r="G192" s="25">
        <v>54.646999999999998</v>
      </c>
      <c r="H192" s="26">
        <v>0</v>
      </c>
      <c r="I192" s="26">
        <f>ROUND(G192*H192,P4)</f>
        <v>0</v>
      </c>
      <c r="O192" s="27">
        <f>I192*0.21</f>
        <v>0</v>
      </c>
      <c r="P192">
        <v>3</v>
      </c>
    </row>
    <row r="193">
      <c r="A193" s="21" t="s">
        <v>42</v>
      </c>
      <c r="E193" s="28"/>
    </row>
    <row r="194">
      <c r="A194" s="21" t="s">
        <v>68</v>
      </c>
      <c r="E194" s="29" t="s">
        <v>246</v>
      </c>
    </row>
    <row r="195">
      <c r="A195" s="21" t="s">
        <v>68</v>
      </c>
      <c r="E195" s="29" t="s">
        <v>247</v>
      </c>
    </row>
    <row r="196">
      <c r="A196" s="21" t="s">
        <v>68</v>
      </c>
      <c r="E196" s="29" t="s">
        <v>248</v>
      </c>
    </row>
    <row r="197">
      <c r="A197" s="21" t="s">
        <v>68</v>
      </c>
      <c r="E197" s="29" t="s">
        <v>249</v>
      </c>
    </row>
    <row r="198">
      <c r="A198" s="21" t="s">
        <v>68</v>
      </c>
      <c r="E198" s="29" t="s">
        <v>250</v>
      </c>
    </row>
    <row r="199">
      <c r="A199" s="21" t="s">
        <v>68</v>
      </c>
      <c r="E199" s="29" t="s">
        <v>251</v>
      </c>
    </row>
    <row r="200" ht="60">
      <c r="A200" s="21" t="s">
        <v>44</v>
      </c>
      <c r="E200" s="23" t="s">
        <v>252</v>
      </c>
    </row>
    <row r="201">
      <c r="A201" s="21" t="s">
        <v>37</v>
      </c>
      <c r="B201" s="21">
        <v>41</v>
      </c>
      <c r="C201" s="22" t="s">
        <v>253</v>
      </c>
      <c r="D201" t="s">
        <v>39</v>
      </c>
      <c r="E201" s="23" t="s">
        <v>254</v>
      </c>
      <c r="F201" s="24" t="s">
        <v>107</v>
      </c>
      <c r="G201" s="25">
        <v>492</v>
      </c>
      <c r="H201" s="26">
        <v>0</v>
      </c>
      <c r="I201" s="26">
        <f>ROUND(G201*H201,P4)</f>
        <v>0</v>
      </c>
      <c r="O201" s="27">
        <f>I201*0.21</f>
        <v>0</v>
      </c>
      <c r="P201">
        <v>3</v>
      </c>
    </row>
    <row r="202">
      <c r="A202" s="21" t="s">
        <v>42</v>
      </c>
      <c r="E202" s="28"/>
    </row>
    <row r="203">
      <c r="A203" s="21" t="s">
        <v>68</v>
      </c>
      <c r="E203" s="29" t="s">
        <v>255</v>
      </c>
    </row>
    <row r="204" ht="60">
      <c r="A204" s="21" t="s">
        <v>44</v>
      </c>
      <c r="E204" s="23" t="s">
        <v>256</v>
      </c>
    </row>
    <row r="205" ht="30">
      <c r="A205" s="21" t="s">
        <v>37</v>
      </c>
      <c r="B205" s="21">
        <v>42</v>
      </c>
      <c r="C205" s="22" t="s">
        <v>257</v>
      </c>
      <c r="D205" t="s">
        <v>39</v>
      </c>
      <c r="E205" s="23" t="s">
        <v>258</v>
      </c>
      <c r="F205" s="24" t="s">
        <v>107</v>
      </c>
      <c r="G205" s="25">
        <v>367</v>
      </c>
      <c r="H205" s="26">
        <v>0</v>
      </c>
      <c r="I205" s="26">
        <f>ROUND(G205*H205,P4)</f>
        <v>0</v>
      </c>
      <c r="O205" s="27">
        <f>I205*0.21</f>
        <v>0</v>
      </c>
      <c r="P205">
        <v>3</v>
      </c>
    </row>
    <row r="206">
      <c r="A206" s="21" t="s">
        <v>42</v>
      </c>
      <c r="E206" s="28"/>
    </row>
    <row r="207">
      <c r="A207" s="21" t="s">
        <v>68</v>
      </c>
      <c r="E207" s="29" t="s">
        <v>259</v>
      </c>
    </row>
    <row r="208" ht="60">
      <c r="A208" s="21" t="s">
        <v>44</v>
      </c>
      <c r="E208" s="23" t="s">
        <v>256</v>
      </c>
    </row>
    <row r="209" ht="30">
      <c r="A209" s="21" t="s">
        <v>37</v>
      </c>
      <c r="B209" s="21">
        <v>43</v>
      </c>
      <c r="C209" s="22" t="s">
        <v>260</v>
      </c>
      <c r="D209" t="s">
        <v>39</v>
      </c>
      <c r="E209" s="23" t="s">
        <v>261</v>
      </c>
      <c r="F209" s="24" t="s">
        <v>107</v>
      </c>
      <c r="G209" s="25">
        <v>471</v>
      </c>
      <c r="H209" s="26">
        <v>0</v>
      </c>
      <c r="I209" s="26">
        <f>ROUND(G209*H209,P4)</f>
        <v>0</v>
      </c>
      <c r="O209" s="27">
        <f>I209*0.21</f>
        <v>0</v>
      </c>
      <c r="P209">
        <v>3</v>
      </c>
    </row>
    <row r="210">
      <c r="A210" s="21" t="s">
        <v>42</v>
      </c>
      <c r="E210" s="28"/>
    </row>
    <row r="211">
      <c r="A211" s="21" t="s">
        <v>68</v>
      </c>
      <c r="E211" s="29" t="s">
        <v>262</v>
      </c>
    </row>
    <row r="212" ht="60">
      <c r="A212" s="21" t="s">
        <v>44</v>
      </c>
      <c r="E212" s="23" t="s">
        <v>256</v>
      </c>
    </row>
    <row r="213">
      <c r="A213" s="21" t="s">
        <v>37</v>
      </c>
      <c r="B213" s="21">
        <v>44</v>
      </c>
      <c r="C213" s="22" t="s">
        <v>263</v>
      </c>
      <c r="D213" t="s">
        <v>39</v>
      </c>
      <c r="E213" s="23" t="s">
        <v>264</v>
      </c>
      <c r="F213" s="24" t="s">
        <v>107</v>
      </c>
      <c r="G213" s="25">
        <v>31.699999999999999</v>
      </c>
      <c r="H213" s="26">
        <v>0</v>
      </c>
      <c r="I213" s="26">
        <f>ROUND(G213*H213,P4)</f>
        <v>0</v>
      </c>
      <c r="O213" s="27">
        <f>I213*0.21</f>
        <v>0</v>
      </c>
      <c r="P213">
        <v>3</v>
      </c>
    </row>
    <row r="214">
      <c r="A214" s="21" t="s">
        <v>42</v>
      </c>
      <c r="E214" s="28"/>
    </row>
    <row r="215">
      <c r="A215" s="21" t="s">
        <v>68</v>
      </c>
      <c r="E215" s="29" t="s">
        <v>203</v>
      </c>
    </row>
    <row r="216" ht="30">
      <c r="A216" s="21" t="s">
        <v>44</v>
      </c>
      <c r="E216" s="23" t="s">
        <v>265</v>
      </c>
    </row>
    <row r="217" ht="30">
      <c r="A217" s="21" t="s">
        <v>37</v>
      </c>
      <c r="B217" s="21">
        <v>45</v>
      </c>
      <c r="C217" s="22" t="s">
        <v>266</v>
      </c>
      <c r="D217" t="s">
        <v>39</v>
      </c>
      <c r="E217" s="23" t="s">
        <v>267</v>
      </c>
      <c r="F217" s="24" t="s">
        <v>107</v>
      </c>
      <c r="G217" s="25">
        <v>50.200000000000003</v>
      </c>
      <c r="H217" s="26">
        <v>0</v>
      </c>
      <c r="I217" s="26">
        <f>ROUND(G217*H217,P4)</f>
        <v>0</v>
      </c>
      <c r="O217" s="27">
        <f>I217*0.21</f>
        <v>0</v>
      </c>
      <c r="P217">
        <v>3</v>
      </c>
    </row>
    <row r="218">
      <c r="A218" s="21" t="s">
        <v>42</v>
      </c>
      <c r="E218" s="28"/>
    </row>
    <row r="219">
      <c r="A219" s="21" t="s">
        <v>68</v>
      </c>
      <c r="E219" s="29" t="s">
        <v>268</v>
      </c>
    </row>
    <row r="220" ht="105">
      <c r="A220" s="21" t="s">
        <v>44</v>
      </c>
      <c r="E220" s="23" t="s">
        <v>269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20.25">
      <c r="B2" s="3"/>
      <c r="C2" s="3"/>
      <c r="D2" s="3"/>
      <c r="E2" s="12" t="s">
        <v>17</v>
      </c>
      <c r="F2" s="3"/>
      <c r="G2" s="3"/>
      <c r="H2" s="3"/>
      <c r="I2" s="3"/>
    </row>
    <row r="3" ht="30">
      <c r="A3" t="s">
        <v>18</v>
      </c>
      <c r="B3" s="13" t="s">
        <v>19</v>
      </c>
      <c r="C3" s="14" t="s">
        <v>20</v>
      </c>
      <c r="D3" s="15"/>
      <c r="E3" s="13" t="s">
        <v>21</v>
      </c>
      <c r="F3" s="3"/>
      <c r="G3" s="3"/>
      <c r="H3" s="16" t="s">
        <v>15</v>
      </c>
      <c r="I3" s="17">
        <f>SUMIFS(I8:I90,A8:A90,"SD")</f>
        <v>0</v>
      </c>
      <c r="O3">
        <v>0</v>
      </c>
      <c r="P3">
        <v>2</v>
      </c>
    </row>
    <row r="4">
      <c r="A4" t="s">
        <v>22</v>
      </c>
      <c r="B4" s="13" t="s">
        <v>23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24</v>
      </c>
      <c r="B5" s="7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32</v>
      </c>
      <c r="I6" s="7" t="s">
        <v>33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34</v>
      </c>
      <c r="B8" s="18"/>
      <c r="C8" s="19" t="s">
        <v>35</v>
      </c>
      <c r="D8" s="18"/>
      <c r="E8" s="18" t="s">
        <v>36</v>
      </c>
      <c r="F8" s="18"/>
      <c r="G8" s="18"/>
      <c r="H8" s="18"/>
      <c r="I8" s="20">
        <f>SUMIFS(I9:I15,A9:A15,"P")</f>
        <v>0</v>
      </c>
    </row>
    <row r="9" ht="30">
      <c r="A9" s="21" t="s">
        <v>37</v>
      </c>
      <c r="B9" s="21">
        <v>1</v>
      </c>
      <c r="C9" s="22" t="s">
        <v>65</v>
      </c>
      <c r="D9" t="s">
        <v>39</v>
      </c>
      <c r="E9" s="23" t="s">
        <v>66</v>
      </c>
      <c r="F9" s="24" t="s">
        <v>67</v>
      </c>
      <c r="G9" s="25">
        <v>50.667000000000002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42</v>
      </c>
      <c r="E10" s="28"/>
    </row>
    <row r="11">
      <c r="A11" s="21" t="s">
        <v>68</v>
      </c>
      <c r="E11" s="29" t="s">
        <v>270</v>
      </c>
    </row>
    <row r="12" ht="165">
      <c r="A12" s="21" t="s">
        <v>44</v>
      </c>
      <c r="E12" s="23" t="s">
        <v>73</v>
      </c>
    </row>
    <row r="13">
      <c r="A13" s="21" t="s">
        <v>37</v>
      </c>
      <c r="B13" s="21">
        <v>2</v>
      </c>
      <c r="C13" s="22" t="s">
        <v>271</v>
      </c>
      <c r="D13" t="s">
        <v>39</v>
      </c>
      <c r="E13" s="23" t="s">
        <v>272</v>
      </c>
      <c r="F13" s="24" t="s">
        <v>89</v>
      </c>
      <c r="G13" s="25">
        <v>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42</v>
      </c>
      <c r="E14" s="28"/>
    </row>
    <row r="15" ht="135">
      <c r="A15" s="21" t="s">
        <v>44</v>
      </c>
      <c r="E15" s="23" t="s">
        <v>273</v>
      </c>
    </row>
    <row r="16">
      <c r="A16" s="18" t="s">
        <v>34</v>
      </c>
      <c r="B16" s="18"/>
      <c r="C16" s="19" t="s">
        <v>80</v>
      </c>
      <c r="D16" s="18"/>
      <c r="E16" s="18" t="s">
        <v>81</v>
      </c>
      <c r="F16" s="18"/>
      <c r="G16" s="18"/>
      <c r="H16" s="18"/>
      <c r="I16" s="20">
        <f>SUMIFS(I17:I28,A17:A28,"P")</f>
        <v>0</v>
      </c>
    </row>
    <row r="17">
      <c r="A17" s="21" t="s">
        <v>37</v>
      </c>
      <c r="B17" s="21">
        <v>3</v>
      </c>
      <c r="C17" s="22" t="s">
        <v>274</v>
      </c>
      <c r="D17" t="s">
        <v>39</v>
      </c>
      <c r="E17" s="23" t="s">
        <v>275</v>
      </c>
      <c r="F17" s="24" t="s">
        <v>62</v>
      </c>
      <c r="G17" s="25">
        <v>6.7320000000000002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42</v>
      </c>
      <c r="E18" s="28"/>
    </row>
    <row r="19">
      <c r="A19" s="21" t="s">
        <v>68</v>
      </c>
      <c r="E19" s="29" t="s">
        <v>276</v>
      </c>
    </row>
    <row r="20" ht="405">
      <c r="A20" s="21" t="s">
        <v>44</v>
      </c>
      <c r="E20" s="23" t="s">
        <v>123</v>
      </c>
    </row>
    <row r="21">
      <c r="A21" s="21" t="s">
        <v>37</v>
      </c>
      <c r="B21" s="21">
        <v>4</v>
      </c>
      <c r="C21" s="22" t="s">
        <v>119</v>
      </c>
      <c r="D21" t="s">
        <v>39</v>
      </c>
      <c r="E21" s="23" t="s">
        <v>120</v>
      </c>
      <c r="F21" s="24" t="s">
        <v>62</v>
      </c>
      <c r="G21" s="25">
        <v>79.739999999999995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42</v>
      </c>
      <c r="E22" s="28"/>
    </row>
    <row r="23">
      <c r="A23" s="21" t="s">
        <v>68</v>
      </c>
      <c r="E23" s="29" t="s">
        <v>277</v>
      </c>
    </row>
    <row r="24" ht="405">
      <c r="A24" s="21" t="s">
        <v>44</v>
      </c>
      <c r="E24" s="23" t="s">
        <v>123</v>
      </c>
    </row>
    <row r="25">
      <c r="A25" s="21" t="s">
        <v>37</v>
      </c>
      <c r="B25" s="21">
        <v>5</v>
      </c>
      <c r="C25" s="22" t="s">
        <v>128</v>
      </c>
      <c r="D25" t="s">
        <v>39</v>
      </c>
      <c r="E25" s="23" t="s">
        <v>129</v>
      </c>
      <c r="F25" s="24" t="s">
        <v>62</v>
      </c>
      <c r="G25" s="25">
        <v>59.805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42</v>
      </c>
      <c r="E26" s="28"/>
    </row>
    <row r="27">
      <c r="A27" s="21" t="s">
        <v>68</v>
      </c>
      <c r="E27" s="29" t="s">
        <v>278</v>
      </c>
    </row>
    <row r="28" ht="300">
      <c r="A28" s="21" t="s">
        <v>44</v>
      </c>
      <c r="E28" s="23" t="s">
        <v>131</v>
      </c>
    </row>
    <row r="29">
      <c r="A29" s="18" t="s">
        <v>34</v>
      </c>
      <c r="B29" s="18"/>
      <c r="C29" s="19" t="s">
        <v>116</v>
      </c>
      <c r="D29" s="18"/>
      <c r="E29" s="18" t="s">
        <v>142</v>
      </c>
      <c r="F29" s="18"/>
      <c r="G29" s="18"/>
      <c r="H29" s="18"/>
      <c r="I29" s="20">
        <f>SUMIFS(I30:I33,A30:A33,"P")</f>
        <v>0</v>
      </c>
    </row>
    <row r="30">
      <c r="A30" s="21" t="s">
        <v>37</v>
      </c>
      <c r="B30" s="21">
        <v>6</v>
      </c>
      <c r="C30" s="22" t="s">
        <v>279</v>
      </c>
      <c r="D30" t="s">
        <v>39</v>
      </c>
      <c r="E30" s="23" t="s">
        <v>280</v>
      </c>
      <c r="F30" s="24" t="s">
        <v>62</v>
      </c>
      <c r="G30" s="25">
        <v>6.7320000000000002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42</v>
      </c>
      <c r="E31" s="28"/>
    </row>
    <row r="32">
      <c r="A32" s="21" t="s">
        <v>68</v>
      </c>
      <c r="E32" s="29" t="s">
        <v>276</v>
      </c>
    </row>
    <row r="33" ht="409.5">
      <c r="A33" s="21" t="s">
        <v>44</v>
      </c>
      <c r="E33" s="23" t="s">
        <v>158</v>
      </c>
    </row>
    <row r="34">
      <c r="A34" s="18" t="s">
        <v>34</v>
      </c>
      <c r="B34" s="18"/>
      <c r="C34" s="19" t="s">
        <v>281</v>
      </c>
      <c r="D34" s="18"/>
      <c r="E34" s="18" t="s">
        <v>282</v>
      </c>
      <c r="F34" s="18"/>
      <c r="G34" s="18"/>
      <c r="H34" s="18"/>
      <c r="I34" s="20">
        <f>SUMIFS(I35:I90,A35:A90,"P")</f>
        <v>0</v>
      </c>
    </row>
    <row r="35">
      <c r="A35" s="21" t="s">
        <v>37</v>
      </c>
      <c r="B35" s="21">
        <v>7</v>
      </c>
      <c r="C35" s="22" t="s">
        <v>283</v>
      </c>
      <c r="D35" t="s">
        <v>39</v>
      </c>
      <c r="E35" s="23" t="s">
        <v>284</v>
      </c>
      <c r="F35" s="24" t="s">
        <v>107</v>
      </c>
      <c r="G35" s="25">
        <v>443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42</v>
      </c>
      <c r="E36" s="28"/>
    </row>
    <row r="37">
      <c r="A37" s="21" t="s">
        <v>68</v>
      </c>
      <c r="E37" s="29" t="s">
        <v>285</v>
      </c>
    </row>
    <row r="38" ht="120">
      <c r="A38" s="21" t="s">
        <v>44</v>
      </c>
      <c r="E38" s="23" t="s">
        <v>286</v>
      </c>
    </row>
    <row r="39">
      <c r="A39" s="21" t="s">
        <v>37</v>
      </c>
      <c r="B39" s="21">
        <v>8</v>
      </c>
      <c r="C39" s="22" t="s">
        <v>287</v>
      </c>
      <c r="D39" t="s">
        <v>39</v>
      </c>
      <c r="E39" s="23" t="s">
        <v>288</v>
      </c>
      <c r="F39" s="24" t="s">
        <v>107</v>
      </c>
      <c r="G39" s="25">
        <v>151.40000000000001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42</v>
      </c>
      <c r="E40" s="28"/>
    </row>
    <row r="41">
      <c r="A41" s="21" t="s">
        <v>68</v>
      </c>
      <c r="E41" s="29" t="s">
        <v>289</v>
      </c>
    </row>
    <row r="42" ht="120">
      <c r="A42" s="21" t="s">
        <v>44</v>
      </c>
      <c r="E42" s="23" t="s">
        <v>286</v>
      </c>
    </row>
    <row r="43">
      <c r="A43" s="21" t="s">
        <v>37</v>
      </c>
      <c r="B43" s="21">
        <v>9</v>
      </c>
      <c r="C43" s="22" t="s">
        <v>290</v>
      </c>
      <c r="D43" t="s">
        <v>39</v>
      </c>
      <c r="E43" s="23" t="s">
        <v>291</v>
      </c>
      <c r="F43" s="24" t="s">
        <v>107</v>
      </c>
      <c r="G43" s="25">
        <v>178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>
      <c r="A44" s="21" t="s">
        <v>42</v>
      </c>
      <c r="E44" s="23" t="s">
        <v>292</v>
      </c>
    </row>
    <row r="45">
      <c r="A45" s="21" t="s">
        <v>68</v>
      </c>
      <c r="E45" s="29" t="s">
        <v>293</v>
      </c>
    </row>
    <row r="46" ht="120">
      <c r="A46" s="21" t="s">
        <v>44</v>
      </c>
      <c r="E46" s="23" t="s">
        <v>286</v>
      </c>
    </row>
    <row r="47">
      <c r="A47" s="21" t="s">
        <v>37</v>
      </c>
      <c r="B47" s="21">
        <v>10</v>
      </c>
      <c r="C47" s="22" t="s">
        <v>294</v>
      </c>
      <c r="D47" t="s">
        <v>39</v>
      </c>
      <c r="E47" s="23" t="s">
        <v>295</v>
      </c>
      <c r="F47" s="24" t="s">
        <v>107</v>
      </c>
      <c r="G47" s="25">
        <v>443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42</v>
      </c>
      <c r="E48" s="28"/>
    </row>
    <row r="49">
      <c r="A49" s="21" t="s">
        <v>68</v>
      </c>
      <c r="E49" s="29" t="s">
        <v>285</v>
      </c>
    </row>
    <row r="50" ht="165">
      <c r="A50" s="21" t="s">
        <v>44</v>
      </c>
      <c r="E50" s="23" t="s">
        <v>296</v>
      </c>
    </row>
    <row r="51">
      <c r="A51" s="21" t="s">
        <v>37</v>
      </c>
      <c r="B51" s="21">
        <v>11</v>
      </c>
      <c r="C51" s="22" t="s">
        <v>297</v>
      </c>
      <c r="D51" t="s">
        <v>39</v>
      </c>
      <c r="E51" s="23" t="s">
        <v>298</v>
      </c>
      <c r="F51" s="24" t="s">
        <v>107</v>
      </c>
      <c r="G51" s="25">
        <v>76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42</v>
      </c>
      <c r="E52" s="28"/>
    </row>
    <row r="53">
      <c r="A53" s="21" t="s">
        <v>68</v>
      </c>
      <c r="E53" s="29" t="s">
        <v>299</v>
      </c>
    </row>
    <row r="54" ht="135">
      <c r="A54" s="21" t="s">
        <v>44</v>
      </c>
      <c r="E54" s="23" t="s">
        <v>273</v>
      </c>
    </row>
    <row r="55">
      <c r="A55" s="21" t="s">
        <v>37</v>
      </c>
      <c r="B55" s="21">
        <v>12</v>
      </c>
      <c r="C55" s="22" t="s">
        <v>300</v>
      </c>
      <c r="D55" t="s">
        <v>39</v>
      </c>
      <c r="E55" s="23" t="s">
        <v>301</v>
      </c>
      <c r="F55" s="24" t="s">
        <v>107</v>
      </c>
      <c r="G55" s="25">
        <v>494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42</v>
      </c>
      <c r="E56" s="28"/>
    </row>
    <row r="57">
      <c r="A57" s="21" t="s">
        <v>68</v>
      </c>
      <c r="E57" s="29" t="s">
        <v>302</v>
      </c>
    </row>
    <row r="58">
      <c r="A58" s="21" t="s">
        <v>68</v>
      </c>
      <c r="E58" s="29" t="s">
        <v>303</v>
      </c>
    </row>
    <row r="59">
      <c r="A59" s="21" t="s">
        <v>68</v>
      </c>
      <c r="E59" s="29" t="s">
        <v>304</v>
      </c>
    </row>
    <row r="60" ht="150">
      <c r="A60" s="21" t="s">
        <v>44</v>
      </c>
      <c r="E60" s="23" t="s">
        <v>305</v>
      </c>
    </row>
    <row r="61">
      <c r="A61" s="21" t="s">
        <v>37</v>
      </c>
      <c r="B61" s="21">
        <v>13</v>
      </c>
      <c r="C61" s="22" t="s">
        <v>306</v>
      </c>
      <c r="D61" t="s">
        <v>39</v>
      </c>
      <c r="E61" s="23" t="s">
        <v>307</v>
      </c>
      <c r="F61" s="24" t="s">
        <v>107</v>
      </c>
      <c r="G61" s="25">
        <v>494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>
      <c r="A62" s="21" t="s">
        <v>42</v>
      </c>
      <c r="E62" s="28"/>
    </row>
    <row r="63">
      <c r="A63" s="21" t="s">
        <v>68</v>
      </c>
      <c r="E63" s="29" t="s">
        <v>302</v>
      </c>
    </row>
    <row r="64">
      <c r="A64" s="21" t="s">
        <v>68</v>
      </c>
      <c r="E64" s="29" t="s">
        <v>308</v>
      </c>
    </row>
    <row r="65">
      <c r="A65" s="21" t="s">
        <v>68</v>
      </c>
      <c r="E65" s="29" t="s">
        <v>304</v>
      </c>
    </row>
    <row r="66" ht="105">
      <c r="A66" s="21" t="s">
        <v>44</v>
      </c>
      <c r="E66" s="23" t="s">
        <v>309</v>
      </c>
    </row>
    <row r="67">
      <c r="A67" s="21" t="s">
        <v>37</v>
      </c>
      <c r="B67" s="21">
        <v>14</v>
      </c>
      <c r="C67" s="22" t="s">
        <v>310</v>
      </c>
      <c r="D67" t="s">
        <v>39</v>
      </c>
      <c r="E67" s="23" t="s">
        <v>311</v>
      </c>
      <c r="F67" s="24" t="s">
        <v>89</v>
      </c>
      <c r="G67" s="25">
        <v>6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42</v>
      </c>
      <c r="E68" s="28"/>
    </row>
    <row r="69">
      <c r="A69" s="21" t="s">
        <v>68</v>
      </c>
      <c r="E69" s="29" t="s">
        <v>312</v>
      </c>
    </row>
    <row r="70" ht="135">
      <c r="A70" s="21" t="s">
        <v>44</v>
      </c>
      <c r="E70" s="23" t="s">
        <v>313</v>
      </c>
    </row>
    <row r="71" ht="30">
      <c r="A71" s="21" t="s">
        <v>37</v>
      </c>
      <c r="B71" s="21">
        <v>15</v>
      </c>
      <c r="C71" s="22" t="s">
        <v>314</v>
      </c>
      <c r="D71" t="s">
        <v>39</v>
      </c>
      <c r="E71" s="23" t="s">
        <v>315</v>
      </c>
      <c r="F71" s="24" t="s">
        <v>89</v>
      </c>
      <c r="G71" s="25">
        <v>11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42</v>
      </c>
      <c r="E72" s="28"/>
    </row>
    <row r="73">
      <c r="A73" s="21" t="s">
        <v>68</v>
      </c>
      <c r="E73" s="29" t="s">
        <v>316</v>
      </c>
    </row>
    <row r="74" ht="135">
      <c r="A74" s="21" t="s">
        <v>44</v>
      </c>
      <c r="E74" s="23" t="s">
        <v>313</v>
      </c>
    </row>
    <row r="75" ht="30">
      <c r="A75" s="21" t="s">
        <v>37</v>
      </c>
      <c r="B75" s="21">
        <v>16</v>
      </c>
      <c r="C75" s="22" t="s">
        <v>317</v>
      </c>
      <c r="D75" t="s">
        <v>39</v>
      </c>
      <c r="E75" s="23" t="s">
        <v>318</v>
      </c>
      <c r="F75" s="24" t="s">
        <v>89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42</v>
      </c>
      <c r="E76" s="28"/>
    </row>
    <row r="77">
      <c r="A77" s="21" t="s">
        <v>68</v>
      </c>
      <c r="E77" s="29" t="s">
        <v>319</v>
      </c>
    </row>
    <row r="78" ht="120">
      <c r="A78" s="21" t="s">
        <v>44</v>
      </c>
      <c r="E78" s="23" t="s">
        <v>320</v>
      </c>
    </row>
    <row r="79" ht="30">
      <c r="A79" s="21" t="s">
        <v>37</v>
      </c>
      <c r="B79" s="21">
        <v>17</v>
      </c>
      <c r="C79" s="22" t="s">
        <v>321</v>
      </c>
      <c r="D79" t="s">
        <v>39</v>
      </c>
      <c r="E79" s="23" t="s">
        <v>322</v>
      </c>
      <c r="F79" s="24" t="s">
        <v>89</v>
      </c>
      <c r="G79" s="25">
        <v>2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42</v>
      </c>
      <c r="E80" s="28"/>
    </row>
    <row r="81">
      <c r="A81" s="21" t="s">
        <v>68</v>
      </c>
      <c r="E81" s="29" t="s">
        <v>323</v>
      </c>
    </row>
    <row r="82" ht="120">
      <c r="A82" s="21" t="s">
        <v>44</v>
      </c>
      <c r="E82" s="23" t="s">
        <v>320</v>
      </c>
    </row>
    <row r="83">
      <c r="A83" s="21" t="s">
        <v>37</v>
      </c>
      <c r="B83" s="21">
        <v>18</v>
      </c>
      <c r="C83" s="22" t="s">
        <v>324</v>
      </c>
      <c r="D83" t="s">
        <v>39</v>
      </c>
      <c r="E83" s="23" t="s">
        <v>325</v>
      </c>
      <c r="F83" s="24" t="s">
        <v>89</v>
      </c>
      <c r="G83" s="25">
        <v>6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 ht="30">
      <c r="A84" s="21" t="s">
        <v>42</v>
      </c>
      <c r="E84" s="23" t="s">
        <v>326</v>
      </c>
    </row>
    <row r="85">
      <c r="A85" s="21" t="s">
        <v>68</v>
      </c>
      <c r="E85" s="29" t="s">
        <v>312</v>
      </c>
    </row>
    <row r="86" ht="105">
      <c r="A86" s="21" t="s">
        <v>44</v>
      </c>
      <c r="E86" s="23" t="s">
        <v>327</v>
      </c>
    </row>
    <row r="87">
      <c r="A87" s="21" t="s">
        <v>37</v>
      </c>
      <c r="B87" s="21">
        <v>19</v>
      </c>
      <c r="C87" s="22" t="s">
        <v>328</v>
      </c>
      <c r="D87" t="s">
        <v>39</v>
      </c>
      <c r="E87" s="23" t="s">
        <v>329</v>
      </c>
      <c r="F87" s="24" t="s">
        <v>89</v>
      </c>
      <c r="G87" s="25">
        <v>11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42</v>
      </c>
      <c r="E88" s="23" t="s">
        <v>330</v>
      </c>
    </row>
    <row r="89">
      <c r="A89" s="21" t="s">
        <v>68</v>
      </c>
      <c r="E89" s="29" t="s">
        <v>316</v>
      </c>
    </row>
    <row r="90" ht="105">
      <c r="A90" s="21" t="s">
        <v>44</v>
      </c>
      <c r="E90" s="23" t="s">
        <v>327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BONIDOR\Tomáš</dc:creator>
  <cp:lastModifiedBy>BONIDOR\Tomáš</cp:lastModifiedBy>
  <dcterms:created xsi:type="dcterms:W3CDTF">2023-06-09T07:18:07Z</dcterms:created>
  <dcterms:modified xsi:type="dcterms:W3CDTF">2023-06-09T07:18:07Z</dcterms:modified>
</cp:coreProperties>
</file>